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eat\Documents\Financials\2025-2026\agar\agar for internal audit\year end accounts\"/>
    </mc:Choice>
  </mc:AlternateContent>
  <xr:revisionPtr revIDLastSave="0" documentId="13_ncr:1_{809C1713-2C32-48E8-8907-5FC5F3B949B1}" xr6:coauthVersionLast="47" xr6:coauthVersionMax="47" xr10:uidLastSave="{00000000-0000-0000-0000-000000000000}"/>
  <bookViews>
    <workbookView xWindow="-108" yWindow="-108" windowWidth="23256" windowHeight="13176" xr2:uid="{97BBC4E5-0CA5-4BEA-8C92-91B402A2EC2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1" l="1"/>
  <c r="D5" i="1"/>
  <c r="H81" i="1" l="1"/>
  <c r="H80" i="1"/>
  <c r="H79" i="1"/>
  <c r="H78" i="1"/>
  <c r="H77" i="1"/>
  <c r="H76" i="1"/>
  <c r="H75" i="1"/>
  <c r="H74" i="1"/>
  <c r="H73" i="1"/>
  <c r="H72" i="1"/>
  <c r="H71" i="1"/>
  <c r="D12" i="1" l="1"/>
  <c r="D14" i="1" s="1"/>
  <c r="L25" i="1"/>
  <c r="J21" i="1" l="1"/>
  <c r="J25" i="1" l="1"/>
  <c r="H25" i="1" l="1"/>
  <c r="H49" i="1" l="1"/>
  <c r="D7" i="1"/>
  <c r="H70" i="1"/>
</calcChain>
</file>

<file path=xl/sharedStrings.xml><?xml version="1.0" encoding="utf-8"?>
<sst xmlns="http://schemas.openxmlformats.org/spreadsheetml/2006/main" count="93" uniqueCount="74">
  <si>
    <t>Receipts</t>
  </si>
  <si>
    <t>Payments</t>
  </si>
  <si>
    <t>Represented by:</t>
  </si>
  <si>
    <t>Accounting Statement:</t>
  </si>
  <si>
    <t>Receipts &amp; Payments Summary:</t>
  </si>
  <si>
    <t>Balances b/f</t>
  </si>
  <si>
    <t>Balance b/f</t>
  </si>
  <si>
    <t>Annual Precept</t>
  </si>
  <si>
    <t>Other Receipts</t>
  </si>
  <si>
    <t>Staff Costs</t>
  </si>
  <si>
    <t>Total Other Payments</t>
  </si>
  <si>
    <t>Year Ending</t>
  </si>
  <si>
    <t>Supporting Notes:</t>
  </si>
  <si>
    <t>No S137 Payments</t>
  </si>
  <si>
    <t>No outstanding loans</t>
  </si>
  <si>
    <t>No agency workers</t>
  </si>
  <si>
    <t>No outstanding leases</t>
  </si>
  <si>
    <t>No pensions</t>
  </si>
  <si>
    <t>Comparison with Budget:</t>
  </si>
  <si>
    <t>Budget</t>
  </si>
  <si>
    <t>Actual</t>
  </si>
  <si>
    <t>difference</t>
  </si>
  <si>
    <t>uncashed cheques</t>
  </si>
  <si>
    <t xml:space="preserve"> </t>
  </si>
  <si>
    <t>Reasons for difference:</t>
  </si>
  <si>
    <t>No Advertising &amp; Publicity Costs</t>
  </si>
  <si>
    <t>Parish Field</t>
  </si>
  <si>
    <t>Parish Hall</t>
  </si>
  <si>
    <t>Bowling Green</t>
  </si>
  <si>
    <t>Tennis Court</t>
  </si>
  <si>
    <t>Top Pump House</t>
  </si>
  <si>
    <t>Lower Pump House</t>
  </si>
  <si>
    <t>Telephone Box</t>
  </si>
  <si>
    <t>Stocks</t>
  </si>
  <si>
    <t>Finials</t>
  </si>
  <si>
    <t>The Avenue</t>
  </si>
  <si>
    <t>Smithy Lane Car Park</t>
  </si>
  <si>
    <t>Car Parking Signs</t>
  </si>
  <si>
    <t>Filming</t>
  </si>
  <si>
    <t>IT Costs</t>
  </si>
  <si>
    <t>Village Maintenance</t>
  </si>
  <si>
    <t>Office Expenses</t>
  </si>
  <si>
    <t>Grants</t>
  </si>
  <si>
    <t>Membership Fees</t>
  </si>
  <si>
    <t>Other</t>
  </si>
  <si>
    <t>Salary</t>
  </si>
  <si>
    <t>admin/maintenance costs vary due to need, budget amount based upon previous years</t>
  </si>
  <si>
    <t>street furniture valued as a lot</t>
  </si>
  <si>
    <t>95 Day Access Account</t>
  </si>
  <si>
    <t xml:space="preserve">buildings insured </t>
  </si>
  <si>
    <t>2324 accounts reinstatement values used rather than purchase or proxy values,</t>
  </si>
  <si>
    <t>error from 22/23</t>
  </si>
  <si>
    <t>Accounting Statement Year Ending 31/03/26</t>
  </si>
  <si>
    <t>The council had the following assets as at 31/3/2026</t>
  </si>
  <si>
    <t>Defibrillator (replaced old with new)</t>
  </si>
  <si>
    <t>Lloyds Current Account</t>
  </si>
  <si>
    <t>Insurance</t>
  </si>
  <si>
    <t>Accounting Services</t>
  </si>
  <si>
    <t>Rent</t>
  </si>
  <si>
    <t>VAT Repayment</t>
  </si>
  <si>
    <t>(includes savings interest)</t>
  </si>
  <si>
    <t>almost on budget</t>
  </si>
  <si>
    <t>no filming scheduled at the beginning of the year</t>
  </si>
  <si>
    <t>rent not yet received, invoice sent beginning of March</t>
  </si>
  <si>
    <t>grant has been £400 for many years, increased costs for publishing has meant a requirement for an increase in the request, agreed at PC meeting 03/11/25 minutes ref 4e</t>
  </si>
  <si>
    <t>no support required so only basic domain/email renewals needed</t>
  </si>
  <si>
    <t xml:space="preserve"> membership fees increased across the board</t>
  </si>
  <si>
    <t>budget based upon estimation</t>
  </si>
  <si>
    <t>letter needed from auditor which was not budgeted</t>
  </si>
  <si>
    <t>some works not yet completed, contingency not spent</t>
  </si>
  <si>
    <t>contingency not used, water testing less than originally quoted by CW&amp;C, no signage required, Defibrillator less than budgetted</t>
  </si>
  <si>
    <t>Basic salary is £5616 based upon standrd 6hr week. Budget increased to  £6000 based upon 24/25 requirements even though spending then was £6840. Hours needed less than 24/25 but slightly more than budgetted.</t>
  </si>
  <si>
    <t>figures are based upon purchase/prozy values rather than re-instatement values</t>
  </si>
  <si>
    <t>changed provider with 3 year deal, better rate than previous provider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</si>
</sst>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2" fontId="0" fillId="0" borderId="0" xfId="0" applyNumberFormat="1"/>
    <xf numFmtId="14" fontId="0" fillId="0" borderId="0" xfId="0" applyNumberFormat="1"/>
    <xf numFmtId="2" fontId="1" fillId="0" borderId="0" xfId="0" applyNumberFormat="1" applyFont="1"/>
    <xf numFmtId="0" fontId="1" fillId="0" borderId="0" xfId="0" applyFont="1"/>
    <xf numFmtId="14" fontId="0" fillId="0" borderId="0" xfId="0" quotePrefix="1" applyNumberFormat="1"/>
    <xf numFmtId="1" fontId="0" fillId="0" borderId="0" xfId="0" applyNumberFormat="1"/>
    <xf numFmtId="1" fontId="1" fillId="0" borderId="0" xfId="0" applyNumberFormat="1" applyFont="1"/>
    <xf numFmtId="2" fontId="0" fillId="0" borderId="0" xfId="0" applyNumberFormat="1" applyAlignment="1">
      <alignment horizontal="left" vertical="top"/>
    </xf>
    <xf numFmtId="0" fontId="2" fillId="0" borderId="0" xfId="0" applyFont="1"/>
    <xf numFmtId="2" fontId="2" fillId="0" borderId="0" xfId="0" applyNumberFormat="1" applyFont="1"/>
    <xf numFmtId="164" fontId="0" fillId="0" borderId="0" xfId="0" applyNumberFormat="1" applyAlignment="1">
      <alignment horizontal="right"/>
    </xf>
    <xf numFmtId="0" fontId="3" fillId="0" borderId="0" xfId="0" applyFont="1"/>
    <xf numFmtId="0" fontId="4" fillId="0" borderId="0" xfId="0" applyFont="1"/>
    <xf numFmtId="1" fontId="3" fillId="0" borderId="0" xfId="0" applyNumberFormat="1" applyFont="1"/>
    <xf numFmtId="1" fontId="4" fillId="0" borderId="0" xfId="0" applyNumberFormat="1" applyFont="1"/>
    <xf numFmtId="2" fontId="3" fillId="0" borderId="0" xfId="0" applyNumberFormat="1" applyFont="1"/>
    <xf numFmtId="1" fontId="0" fillId="0" borderId="0" xfId="0" applyNumberFormat="1"/>
    <xf numFmtId="0" fontId="0" fillId="0" borderId="0" xfId="0"/>
    <xf numFmtId="2" fontId="0" fillId="0" borderId="0" xfId="0" applyNumberFormat="1"/>
    <xf numFmtId="0" fontId="2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F16C6-D833-49A5-92CC-EA25192A9C7D}">
  <dimension ref="A1:Q102"/>
  <sheetViews>
    <sheetView tabSelected="1" zoomScale="85" zoomScaleNormal="85" workbookViewId="0">
      <selection activeCell="H49" sqref="H49"/>
    </sheetView>
  </sheetViews>
  <sheetFormatPr defaultRowHeight="14.4" x14ac:dyDescent="0.3"/>
  <cols>
    <col min="1" max="1" width="15.33203125" customWidth="1"/>
    <col min="4" max="4" width="13.109375" style="1" bestFit="1" customWidth="1"/>
    <col min="5" max="5" width="4.44140625" customWidth="1"/>
    <col min="6" max="6" width="12.5546875" style="1" bestFit="1" customWidth="1"/>
    <col min="7" max="7" width="3.88671875" style="1" customWidth="1"/>
    <col min="8" max="8" width="10.77734375" style="1" bestFit="1" customWidth="1"/>
    <col min="9" max="9" width="3.5546875" customWidth="1"/>
    <col min="10" max="10" width="10.88671875" bestFit="1" customWidth="1"/>
    <col min="11" max="11" width="2.88671875" customWidth="1"/>
    <col min="12" max="12" width="10.77734375" style="6" bestFit="1" customWidth="1"/>
    <col min="16" max="16" width="8.21875" customWidth="1"/>
    <col min="17" max="17" width="8.88671875" hidden="1" customWidth="1"/>
  </cols>
  <sheetData>
    <row r="1" spans="1:6" x14ac:dyDescent="0.3">
      <c r="A1" t="s">
        <v>52</v>
      </c>
    </row>
    <row r="3" spans="1:6" x14ac:dyDescent="0.3">
      <c r="A3" s="4" t="s">
        <v>4</v>
      </c>
    </row>
    <row r="4" spans="1:6" x14ac:dyDescent="0.3">
      <c r="A4" t="s">
        <v>6</v>
      </c>
      <c r="D4" s="6">
        <v>30333</v>
      </c>
    </row>
    <row r="5" spans="1:6" x14ac:dyDescent="0.3">
      <c r="A5" t="s">
        <v>0</v>
      </c>
      <c r="D5" s="6">
        <f>SUM(12069+599.07)+3.72+50.33</f>
        <v>12722.119999999999</v>
      </c>
      <c r="F5" s="1" t="s">
        <v>60</v>
      </c>
    </row>
    <row r="6" spans="1:6" x14ac:dyDescent="0.3">
      <c r="A6" t="s">
        <v>1</v>
      </c>
      <c r="D6" s="6">
        <v>12601.29</v>
      </c>
    </row>
    <row r="7" spans="1:6" x14ac:dyDescent="0.3">
      <c r="D7" s="7">
        <f>SUM(D4+D5)-D6</f>
        <v>30453.829999999994</v>
      </c>
      <c r="E7" t="s">
        <v>23</v>
      </c>
    </row>
    <row r="8" spans="1:6" x14ac:dyDescent="0.3">
      <c r="D8" s="6"/>
    </row>
    <row r="9" spans="1:6" x14ac:dyDescent="0.3">
      <c r="A9" s="4" t="s">
        <v>2</v>
      </c>
      <c r="D9" s="6"/>
    </row>
    <row r="10" spans="1:6" x14ac:dyDescent="0.3">
      <c r="A10" t="s">
        <v>55</v>
      </c>
      <c r="D10" s="6">
        <v>9298.58</v>
      </c>
    </row>
    <row r="11" spans="1:6" x14ac:dyDescent="0.3">
      <c r="A11" t="s">
        <v>48</v>
      </c>
      <c r="D11" s="6">
        <v>21155</v>
      </c>
    </row>
    <row r="12" spans="1:6" x14ac:dyDescent="0.3">
      <c r="D12" s="7">
        <f>SUM(D10:D11)</f>
        <v>30453.58</v>
      </c>
    </row>
    <row r="13" spans="1:6" x14ac:dyDescent="0.3">
      <c r="A13" t="s">
        <v>22</v>
      </c>
      <c r="D13" s="6">
        <v>0</v>
      </c>
    </row>
    <row r="14" spans="1:6" x14ac:dyDescent="0.3">
      <c r="D14" s="7">
        <f>SUM(D12:D13)</f>
        <v>30453.58</v>
      </c>
      <c r="E14" t="s">
        <v>23</v>
      </c>
      <c r="F14" s="1" t="s">
        <v>23</v>
      </c>
    </row>
    <row r="15" spans="1:6" x14ac:dyDescent="0.3">
      <c r="D15" s="7"/>
    </row>
    <row r="17" spans="1:12" x14ac:dyDescent="0.3">
      <c r="A17" s="4" t="s">
        <v>3</v>
      </c>
    </row>
    <row r="18" spans="1:12" x14ac:dyDescent="0.3">
      <c r="D18" s="1" t="s">
        <v>11</v>
      </c>
      <c r="F18" s="5">
        <v>45016</v>
      </c>
      <c r="H18" s="2">
        <v>45382</v>
      </c>
      <c r="J18" s="2">
        <v>45747</v>
      </c>
      <c r="L18" s="2">
        <v>46112</v>
      </c>
    </row>
    <row r="19" spans="1:12" x14ac:dyDescent="0.3">
      <c r="A19" t="s">
        <v>5</v>
      </c>
      <c r="F19" s="6">
        <v>25290</v>
      </c>
      <c r="H19" s="6">
        <v>24899</v>
      </c>
      <c r="J19" s="6">
        <v>26269</v>
      </c>
      <c r="L19" s="6">
        <v>30333</v>
      </c>
    </row>
    <row r="20" spans="1:12" x14ac:dyDescent="0.3">
      <c r="A20" t="s">
        <v>7</v>
      </c>
      <c r="F20" s="6">
        <v>9511</v>
      </c>
      <c r="H20" s="6">
        <v>9511</v>
      </c>
      <c r="J20" s="6">
        <v>10462.1</v>
      </c>
      <c r="L20" s="6">
        <v>11508.31</v>
      </c>
    </row>
    <row r="21" spans="1:12" x14ac:dyDescent="0.3">
      <c r="A21" t="s">
        <v>8</v>
      </c>
      <c r="F21" s="6">
        <v>5559</v>
      </c>
      <c r="H21" s="6">
        <v>1693</v>
      </c>
      <c r="I21" t="s">
        <v>23</v>
      </c>
      <c r="J21" s="6">
        <f>SUM(6697.85+618.32)</f>
        <v>7316.17</v>
      </c>
      <c r="L21" s="6">
        <f>SUM(560.74+599.07)+3.72+50.33</f>
        <v>1213.8599999999999</v>
      </c>
    </row>
    <row r="22" spans="1:12" x14ac:dyDescent="0.3">
      <c r="A22" t="s">
        <v>9</v>
      </c>
      <c r="F22" s="6">
        <v>1727</v>
      </c>
      <c r="H22" s="6">
        <v>5275</v>
      </c>
      <c r="J22" s="6">
        <v>6840.27</v>
      </c>
      <c r="L22" s="6">
        <v>6171.15</v>
      </c>
    </row>
    <row r="23" spans="1:12" x14ac:dyDescent="0.3">
      <c r="A23" t="s">
        <v>10</v>
      </c>
      <c r="F23" s="6">
        <v>13733</v>
      </c>
      <c r="H23" s="6">
        <v>4599</v>
      </c>
      <c r="J23" s="6">
        <v>6873.75</v>
      </c>
      <c r="L23" s="6">
        <v>6430.14</v>
      </c>
    </row>
    <row r="24" spans="1:12" x14ac:dyDescent="0.3">
      <c r="A24" t="s">
        <v>51</v>
      </c>
      <c r="F24" s="6">
        <v>0</v>
      </c>
      <c r="H24" s="6">
        <v>40</v>
      </c>
      <c r="J24" s="6">
        <v>0</v>
      </c>
      <c r="L24" s="6">
        <v>0</v>
      </c>
    </row>
    <row r="25" spans="1:12" x14ac:dyDescent="0.3">
      <c r="F25" s="7">
        <v>24899</v>
      </c>
      <c r="H25" s="7">
        <f>SUM(H19+H20+H21-H22-H23+H24)</f>
        <v>26269</v>
      </c>
      <c r="J25" s="7">
        <f>SUM(J19+J20+J21-J22-J23+J24)</f>
        <v>30333.25</v>
      </c>
      <c r="L25" s="7">
        <f>SUM(L19+L20+L21-L22-L23+L24)</f>
        <v>30453.879999999997</v>
      </c>
    </row>
    <row r="26" spans="1:12" x14ac:dyDescent="0.3">
      <c r="F26" s="7"/>
      <c r="H26" s="7"/>
      <c r="J26" s="7"/>
    </row>
    <row r="27" spans="1:12" x14ac:dyDescent="0.3">
      <c r="F27" s="7"/>
      <c r="H27" s="7"/>
      <c r="J27" s="7"/>
    </row>
    <row r="28" spans="1:12" x14ac:dyDescent="0.3">
      <c r="F28" s="7"/>
      <c r="H28" s="7"/>
      <c r="J28" s="7"/>
    </row>
    <row r="29" spans="1:12" x14ac:dyDescent="0.3">
      <c r="F29" s="7"/>
      <c r="H29" s="7"/>
      <c r="J29" s="7"/>
    </row>
    <row r="30" spans="1:12" x14ac:dyDescent="0.3">
      <c r="A30" t="s">
        <v>23</v>
      </c>
    </row>
    <row r="34" spans="1:10" x14ac:dyDescent="0.3">
      <c r="A34" t="s">
        <v>12</v>
      </c>
    </row>
    <row r="35" spans="1:10" x14ac:dyDescent="0.3">
      <c r="A35">
        <v>1</v>
      </c>
      <c r="B35" s="4" t="s">
        <v>53</v>
      </c>
    </row>
    <row r="36" spans="1:10" x14ac:dyDescent="0.3">
      <c r="B36" t="s">
        <v>26</v>
      </c>
      <c r="H36" s="6">
        <v>11670</v>
      </c>
      <c r="J36" t="s">
        <v>23</v>
      </c>
    </row>
    <row r="37" spans="1:10" x14ac:dyDescent="0.3">
      <c r="B37" t="s">
        <v>27</v>
      </c>
      <c r="D37" s="8" t="s">
        <v>49</v>
      </c>
      <c r="E37" s="8"/>
      <c r="F37" s="8"/>
      <c r="G37" s="8"/>
      <c r="H37" s="11">
        <v>250000</v>
      </c>
    </row>
    <row r="38" spans="1:10" x14ac:dyDescent="0.3">
      <c r="B38" t="s">
        <v>30</v>
      </c>
      <c r="D38" s="8"/>
      <c r="E38" s="8"/>
      <c r="F38" s="8"/>
      <c r="G38" s="8"/>
      <c r="H38" s="11">
        <v>71583</v>
      </c>
      <c r="J38" s="12" t="s">
        <v>50</v>
      </c>
    </row>
    <row r="39" spans="1:10" x14ac:dyDescent="0.3">
      <c r="B39" t="s">
        <v>31</v>
      </c>
      <c r="D39" s="8"/>
      <c r="E39" s="8"/>
      <c r="F39" s="8"/>
      <c r="G39" s="8"/>
      <c r="H39" s="11">
        <v>71583</v>
      </c>
      <c r="J39" s="12" t="s">
        <v>72</v>
      </c>
    </row>
    <row r="40" spans="1:10" x14ac:dyDescent="0.3">
      <c r="B40" t="s">
        <v>28</v>
      </c>
      <c r="H40" s="6">
        <v>1</v>
      </c>
    </row>
    <row r="41" spans="1:10" x14ac:dyDescent="0.3">
      <c r="B41" t="s">
        <v>29</v>
      </c>
      <c r="H41" s="6">
        <v>1</v>
      </c>
    </row>
    <row r="42" spans="1:10" x14ac:dyDescent="0.3">
      <c r="B42" t="s">
        <v>32</v>
      </c>
      <c r="D42" s="19" t="s">
        <v>47</v>
      </c>
      <c r="E42" s="18"/>
      <c r="F42" s="18"/>
      <c r="G42" s="18"/>
      <c r="H42" s="17">
        <v>11595</v>
      </c>
    </row>
    <row r="43" spans="1:10" x14ac:dyDescent="0.3">
      <c r="B43" t="s">
        <v>33</v>
      </c>
      <c r="D43" s="18"/>
      <c r="E43" s="18"/>
      <c r="F43" s="18"/>
      <c r="G43" s="18"/>
      <c r="H43" s="18"/>
    </row>
    <row r="44" spans="1:10" x14ac:dyDescent="0.3">
      <c r="B44" t="s">
        <v>34</v>
      </c>
      <c r="D44" s="18"/>
      <c r="E44" s="18"/>
      <c r="F44" s="18"/>
      <c r="G44" s="18"/>
      <c r="H44" s="18"/>
    </row>
    <row r="45" spans="1:10" x14ac:dyDescent="0.3">
      <c r="B45" t="s">
        <v>35</v>
      </c>
      <c r="H45" s="6">
        <v>1</v>
      </c>
    </row>
    <row r="46" spans="1:10" x14ac:dyDescent="0.3">
      <c r="B46" t="s">
        <v>36</v>
      </c>
      <c r="H46" s="6">
        <v>1</v>
      </c>
    </row>
    <row r="47" spans="1:10" x14ac:dyDescent="0.3">
      <c r="B47" t="s">
        <v>37</v>
      </c>
      <c r="H47" s="6">
        <v>87</v>
      </c>
    </row>
    <row r="48" spans="1:10" x14ac:dyDescent="0.3">
      <c r="B48" t="s">
        <v>54</v>
      </c>
      <c r="H48" s="6">
        <v>988</v>
      </c>
    </row>
    <row r="49" spans="1:8" x14ac:dyDescent="0.3">
      <c r="H49" s="7">
        <f>SUM(H36:H48)</f>
        <v>417510</v>
      </c>
    </row>
    <row r="50" spans="1:8" x14ac:dyDescent="0.3">
      <c r="A50">
        <v>2</v>
      </c>
      <c r="B50" t="s">
        <v>13</v>
      </c>
    </row>
    <row r="51" spans="1:8" x14ac:dyDescent="0.3">
      <c r="A51">
        <v>3</v>
      </c>
      <c r="B51" t="s">
        <v>25</v>
      </c>
      <c r="H51" s="1" t="s">
        <v>23</v>
      </c>
    </row>
    <row r="52" spans="1:8" x14ac:dyDescent="0.3">
      <c r="A52">
        <v>4</v>
      </c>
      <c r="B52" t="s">
        <v>14</v>
      </c>
    </row>
    <row r="53" spans="1:8" x14ac:dyDescent="0.3">
      <c r="A53">
        <v>5</v>
      </c>
      <c r="B53" t="s">
        <v>15</v>
      </c>
    </row>
    <row r="54" spans="1:8" x14ac:dyDescent="0.3">
      <c r="A54">
        <v>6</v>
      </c>
      <c r="B54" t="s">
        <v>16</v>
      </c>
    </row>
    <row r="55" spans="1:8" x14ac:dyDescent="0.3">
      <c r="A55">
        <v>7</v>
      </c>
      <c r="B55" t="s">
        <v>17</v>
      </c>
    </row>
    <row r="67" spans="1:12" x14ac:dyDescent="0.3">
      <c r="H67" s="3"/>
    </row>
    <row r="68" spans="1:12" x14ac:dyDescent="0.3">
      <c r="A68" s="9" t="s">
        <v>18</v>
      </c>
      <c r="B68" s="9"/>
      <c r="C68" s="9"/>
      <c r="D68" s="10"/>
      <c r="E68" s="9"/>
      <c r="F68" s="10"/>
      <c r="G68" s="10"/>
      <c r="H68" s="10"/>
      <c r="I68" s="9"/>
      <c r="J68" s="12"/>
      <c r="K68" s="12"/>
      <c r="L68" s="14"/>
    </row>
    <row r="69" spans="1:12" x14ac:dyDescent="0.3">
      <c r="A69" s="9"/>
      <c r="B69" s="9"/>
      <c r="C69" s="9"/>
      <c r="D69" s="10" t="s">
        <v>19</v>
      </c>
      <c r="E69" s="9"/>
      <c r="F69" s="10" t="s">
        <v>20</v>
      </c>
      <c r="G69" s="10"/>
      <c r="H69" s="10" t="s">
        <v>21</v>
      </c>
      <c r="I69" s="9"/>
      <c r="J69" s="12"/>
      <c r="K69" s="12"/>
      <c r="L69" s="14"/>
    </row>
    <row r="70" spans="1:12" x14ac:dyDescent="0.3">
      <c r="A70" s="9" t="s">
        <v>45</v>
      </c>
      <c r="B70" s="9"/>
      <c r="C70" s="9"/>
      <c r="D70" s="10">
        <v>6000</v>
      </c>
      <c r="E70" s="9"/>
      <c r="F70" s="10">
        <v>6171.15</v>
      </c>
      <c r="G70" s="10"/>
      <c r="H70" s="10">
        <f t="shared" ref="H70:H81" si="0">SUM(F70-D70)</f>
        <v>171.14999999999964</v>
      </c>
      <c r="I70" s="9"/>
      <c r="J70" s="12"/>
      <c r="K70" s="12"/>
      <c r="L70" s="14"/>
    </row>
    <row r="71" spans="1:12" x14ac:dyDescent="0.3">
      <c r="A71" s="9" t="s">
        <v>41</v>
      </c>
      <c r="B71" s="9"/>
      <c r="C71" s="9"/>
      <c r="D71" s="10">
        <v>430</v>
      </c>
      <c r="E71" s="9"/>
      <c r="F71" s="10">
        <v>413.49</v>
      </c>
      <c r="G71" s="10"/>
      <c r="H71" s="10">
        <f t="shared" si="0"/>
        <v>-16.509999999999991</v>
      </c>
      <c r="I71" s="9"/>
      <c r="J71" s="12"/>
      <c r="K71" s="12" t="s">
        <v>23</v>
      </c>
      <c r="L71" s="14"/>
    </row>
    <row r="72" spans="1:12" x14ac:dyDescent="0.3">
      <c r="A72" s="9" t="s">
        <v>38</v>
      </c>
      <c r="B72" s="9"/>
      <c r="C72" s="9"/>
      <c r="D72" s="10">
        <v>0</v>
      </c>
      <c r="E72" s="9"/>
      <c r="F72" s="10">
        <v>0</v>
      </c>
      <c r="G72" s="10"/>
      <c r="H72" s="10">
        <f t="shared" si="0"/>
        <v>0</v>
      </c>
      <c r="I72" s="9"/>
      <c r="J72" s="12"/>
      <c r="K72" s="12"/>
      <c r="L72" s="14"/>
    </row>
    <row r="73" spans="1:12" x14ac:dyDescent="0.3">
      <c r="A73" s="9" t="s">
        <v>58</v>
      </c>
      <c r="B73" s="9"/>
      <c r="C73" s="9"/>
      <c r="D73" s="10">
        <v>10</v>
      </c>
      <c r="E73" s="9"/>
      <c r="F73" s="10">
        <v>0</v>
      </c>
      <c r="G73" s="10"/>
      <c r="H73" s="10">
        <f t="shared" si="0"/>
        <v>-10</v>
      </c>
      <c r="I73" s="9"/>
      <c r="J73" s="12"/>
      <c r="K73" s="12"/>
      <c r="L73" s="14"/>
    </row>
    <row r="74" spans="1:12" x14ac:dyDescent="0.3">
      <c r="A74" s="9" t="s">
        <v>56</v>
      </c>
      <c r="B74" s="9"/>
      <c r="C74" s="9"/>
      <c r="D74" s="10">
        <v>1600</v>
      </c>
      <c r="E74" s="9"/>
      <c r="F74" s="10">
        <v>1082.43</v>
      </c>
      <c r="G74" s="10"/>
      <c r="H74" s="10">
        <f t="shared" si="0"/>
        <v>-517.56999999999994</v>
      </c>
      <c r="I74" s="9"/>
      <c r="J74" s="12"/>
      <c r="K74" s="12"/>
      <c r="L74" s="14"/>
    </row>
    <row r="75" spans="1:12" x14ac:dyDescent="0.3">
      <c r="A75" s="9" t="s">
        <v>42</v>
      </c>
      <c r="B75" s="9"/>
      <c r="C75" s="9"/>
      <c r="D75" s="10">
        <v>400</v>
      </c>
      <c r="E75" s="9"/>
      <c r="F75" s="10">
        <v>500</v>
      </c>
      <c r="G75" s="10"/>
      <c r="H75" s="10">
        <f t="shared" si="0"/>
        <v>100</v>
      </c>
      <c r="I75" s="9"/>
      <c r="J75" s="12"/>
      <c r="K75" s="12"/>
      <c r="L75" s="14"/>
    </row>
    <row r="76" spans="1:12" x14ac:dyDescent="0.3">
      <c r="A76" s="9" t="s">
        <v>39</v>
      </c>
      <c r="B76" s="9"/>
      <c r="C76" s="9"/>
      <c r="D76" s="10">
        <v>586</v>
      </c>
      <c r="E76" s="9"/>
      <c r="F76" s="10">
        <v>298.79000000000002</v>
      </c>
      <c r="G76" s="10"/>
      <c r="H76" s="10">
        <f t="shared" si="0"/>
        <v>-287.20999999999998</v>
      </c>
      <c r="I76" s="9"/>
      <c r="J76" s="12"/>
      <c r="K76" s="12"/>
      <c r="L76" s="14"/>
    </row>
    <row r="77" spans="1:12" x14ac:dyDescent="0.3">
      <c r="A77" s="9" t="s">
        <v>43</v>
      </c>
      <c r="B77" s="9"/>
      <c r="C77" s="9"/>
      <c r="D77" s="10">
        <v>284</v>
      </c>
      <c r="E77" s="9"/>
      <c r="F77" s="10">
        <v>320.44</v>
      </c>
      <c r="G77" s="10"/>
      <c r="H77" s="10">
        <f t="shared" si="0"/>
        <v>36.44</v>
      </c>
      <c r="I77" s="9"/>
      <c r="J77" s="12"/>
      <c r="K77" s="12"/>
      <c r="L77" s="14"/>
    </row>
    <row r="78" spans="1:12" s="9" customFormat="1" x14ac:dyDescent="0.3">
      <c r="A78" s="9" t="s">
        <v>59</v>
      </c>
      <c r="D78" s="10">
        <v>500</v>
      </c>
      <c r="F78" s="10">
        <v>560.74</v>
      </c>
      <c r="G78" s="10"/>
      <c r="H78" s="10">
        <f t="shared" si="0"/>
        <v>60.740000000000009</v>
      </c>
      <c r="J78" s="13"/>
      <c r="K78" s="13"/>
      <c r="L78" s="15"/>
    </row>
    <row r="79" spans="1:12" x14ac:dyDescent="0.3">
      <c r="A79" s="9" t="s">
        <v>57</v>
      </c>
      <c r="B79" s="9"/>
      <c r="C79" s="9"/>
      <c r="D79" s="10">
        <v>381</v>
      </c>
      <c r="E79" s="9"/>
      <c r="F79" s="10">
        <v>348</v>
      </c>
      <c r="G79" s="10"/>
      <c r="H79" s="10">
        <f t="shared" si="0"/>
        <v>-33</v>
      </c>
      <c r="I79" s="9"/>
      <c r="J79" s="12"/>
      <c r="K79" s="12"/>
      <c r="L79" s="14"/>
    </row>
    <row r="80" spans="1:12" x14ac:dyDescent="0.3">
      <c r="A80" s="9" t="s">
        <v>40</v>
      </c>
      <c r="B80" s="9"/>
      <c r="C80" s="9"/>
      <c r="D80" s="10">
        <v>2050</v>
      </c>
      <c r="E80" s="9"/>
      <c r="F80" s="10">
        <v>1207.57</v>
      </c>
      <c r="G80" s="10"/>
      <c r="H80" s="10">
        <f t="shared" si="0"/>
        <v>-842.43000000000006</v>
      </c>
      <c r="I80" s="9"/>
      <c r="J80" s="12"/>
      <c r="K80" s="12"/>
      <c r="L80" s="14"/>
    </row>
    <row r="81" spans="1:17" x14ac:dyDescent="0.3">
      <c r="A81" s="9" t="s">
        <v>44</v>
      </c>
      <c r="B81" s="9"/>
      <c r="C81" s="9"/>
      <c r="D81" s="10">
        <v>4300</v>
      </c>
      <c r="E81" s="9"/>
      <c r="F81" s="10">
        <v>2259.52</v>
      </c>
      <c r="G81" s="10"/>
      <c r="H81" s="10">
        <f t="shared" si="0"/>
        <v>-2040.48</v>
      </c>
      <c r="I81" s="9"/>
      <c r="J81" s="12"/>
      <c r="K81" s="12"/>
      <c r="L81" s="14"/>
    </row>
    <row r="82" spans="1:17" x14ac:dyDescent="0.3">
      <c r="J82" s="12"/>
      <c r="K82" s="12"/>
      <c r="L82" s="14"/>
    </row>
    <row r="83" spans="1:17" x14ac:dyDescent="0.3">
      <c r="A83" s="9" t="s">
        <v>24</v>
      </c>
      <c r="B83" s="9"/>
      <c r="C83" s="9"/>
      <c r="D83" s="10"/>
      <c r="E83" s="9"/>
      <c r="F83" s="10"/>
      <c r="G83" s="10"/>
      <c r="H83" s="10"/>
      <c r="I83" s="9"/>
      <c r="J83" s="12"/>
      <c r="K83" s="12"/>
      <c r="L83" s="14"/>
    </row>
    <row r="84" spans="1:17" ht="16.2" customHeight="1" x14ac:dyDescent="0.3">
      <c r="A84" s="9" t="s">
        <v>45</v>
      </c>
      <c r="B84" s="9"/>
      <c r="C84" s="20" t="s">
        <v>71</v>
      </c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</row>
    <row r="85" spans="1:17" ht="16.2" customHeight="1" x14ac:dyDescent="0.3">
      <c r="B85" s="9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</row>
    <row r="86" spans="1:17" x14ac:dyDescent="0.3">
      <c r="A86" s="9" t="s">
        <v>41</v>
      </c>
      <c r="B86" s="9"/>
      <c r="C86" s="9" t="s">
        <v>61</v>
      </c>
      <c r="D86" s="10"/>
      <c r="G86" s="10"/>
      <c r="H86" s="10"/>
      <c r="I86" s="9"/>
      <c r="J86" s="12"/>
      <c r="K86" s="12"/>
      <c r="L86" s="14"/>
    </row>
    <row r="87" spans="1:17" x14ac:dyDescent="0.3">
      <c r="A87" s="9" t="s">
        <v>38</v>
      </c>
      <c r="B87" s="9"/>
      <c r="C87" s="9" t="s">
        <v>62</v>
      </c>
      <c r="D87" s="10"/>
      <c r="G87" s="10"/>
      <c r="H87" s="10"/>
      <c r="I87" s="9"/>
      <c r="J87" s="12"/>
      <c r="K87" s="12"/>
      <c r="L87" s="14"/>
    </row>
    <row r="88" spans="1:17" s="9" customFormat="1" x14ac:dyDescent="0.3">
      <c r="A88" s="9" t="s">
        <v>58</v>
      </c>
      <c r="C88" s="9" t="s">
        <v>63</v>
      </c>
      <c r="D88" s="10"/>
      <c r="G88" s="10"/>
      <c r="H88" s="10"/>
      <c r="J88" s="13"/>
      <c r="K88" s="13"/>
      <c r="L88" s="15"/>
    </row>
    <row r="89" spans="1:17" s="9" customFormat="1" x14ac:dyDescent="0.3">
      <c r="A89" s="9" t="s">
        <v>56</v>
      </c>
      <c r="C89" s="9" t="s">
        <v>73</v>
      </c>
      <c r="D89" s="10"/>
      <c r="G89" s="10"/>
      <c r="H89" s="10"/>
      <c r="J89" s="13"/>
      <c r="K89" s="13"/>
      <c r="L89" s="15"/>
    </row>
    <row r="90" spans="1:17" s="9" customFormat="1" x14ac:dyDescent="0.3">
      <c r="A90" s="9" t="s">
        <v>42</v>
      </c>
      <c r="C90" s="20" t="s">
        <v>64</v>
      </c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</row>
    <row r="91" spans="1:17" s="9" customFormat="1" x14ac:dyDescent="0.3"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</row>
    <row r="92" spans="1:17" x14ac:dyDescent="0.3">
      <c r="A92" s="9" t="s">
        <v>39</v>
      </c>
      <c r="B92" s="9"/>
      <c r="C92" s="9" t="s">
        <v>65</v>
      </c>
      <c r="D92" s="10"/>
      <c r="G92" s="10"/>
      <c r="H92" s="10"/>
      <c r="I92" s="9"/>
      <c r="J92" s="12"/>
      <c r="K92" s="12"/>
      <c r="L92" s="14"/>
    </row>
    <row r="93" spans="1:17" x14ac:dyDescent="0.3">
      <c r="A93" s="9" t="s">
        <v>43</v>
      </c>
      <c r="B93" s="9"/>
      <c r="C93" s="9" t="s">
        <v>66</v>
      </c>
      <c r="D93" s="10"/>
      <c r="G93" s="10"/>
      <c r="H93" s="10"/>
      <c r="I93" s="9"/>
      <c r="J93" s="12"/>
      <c r="K93" s="12"/>
      <c r="L93" s="14"/>
    </row>
    <row r="94" spans="1:17" s="9" customFormat="1" x14ac:dyDescent="0.3">
      <c r="A94" s="9" t="s">
        <v>59</v>
      </c>
      <c r="C94" s="9" t="s">
        <v>67</v>
      </c>
      <c r="D94" s="10"/>
      <c r="G94" s="10"/>
      <c r="H94" s="10"/>
      <c r="J94" s="13"/>
      <c r="K94" s="13"/>
      <c r="L94" s="15"/>
    </row>
    <row r="95" spans="1:17" s="9" customFormat="1" x14ac:dyDescent="0.3">
      <c r="A95" s="9" t="s">
        <v>57</v>
      </c>
      <c r="C95" s="9" t="s">
        <v>68</v>
      </c>
      <c r="D95" s="10"/>
      <c r="G95" s="10"/>
      <c r="H95" s="10"/>
      <c r="J95" s="13"/>
      <c r="K95" s="13"/>
      <c r="L95" s="15"/>
    </row>
    <row r="96" spans="1:17" x14ac:dyDescent="0.3">
      <c r="A96" s="9" t="s">
        <v>40</v>
      </c>
      <c r="B96" s="9"/>
      <c r="C96" s="9" t="s">
        <v>69</v>
      </c>
      <c r="D96" s="10"/>
      <c r="G96" s="10"/>
      <c r="H96" s="10"/>
      <c r="I96" s="9"/>
      <c r="J96" s="12"/>
      <c r="K96" s="12"/>
      <c r="L96" s="14"/>
    </row>
    <row r="97" spans="1:12" x14ac:dyDescent="0.3">
      <c r="A97" s="9" t="s">
        <v>44</v>
      </c>
      <c r="B97" s="9"/>
      <c r="C97" s="9" t="s">
        <v>70</v>
      </c>
      <c r="D97" s="10"/>
      <c r="G97" s="10"/>
      <c r="H97" s="10"/>
      <c r="I97" s="9"/>
      <c r="J97" s="12"/>
      <c r="K97" s="12"/>
      <c r="L97" s="14"/>
    </row>
    <row r="98" spans="1:12" x14ac:dyDescent="0.3">
      <c r="J98" s="12"/>
      <c r="K98" s="12"/>
      <c r="L98" s="14"/>
    </row>
    <row r="99" spans="1:12" x14ac:dyDescent="0.3">
      <c r="B99" s="9"/>
      <c r="C99" s="9" t="s">
        <v>46</v>
      </c>
      <c r="D99" s="10"/>
      <c r="E99" s="9"/>
      <c r="F99" s="10"/>
      <c r="G99" s="10"/>
      <c r="H99" s="10"/>
      <c r="I99" s="9"/>
      <c r="J99" s="12"/>
      <c r="K99" s="12"/>
      <c r="L99" s="14"/>
    </row>
    <row r="100" spans="1:12" x14ac:dyDescent="0.3">
      <c r="J100" s="12"/>
      <c r="K100" s="12"/>
      <c r="L100" s="14"/>
    </row>
    <row r="101" spans="1:12" x14ac:dyDescent="0.3">
      <c r="A101" s="12"/>
      <c r="B101" s="12"/>
      <c r="C101" s="12"/>
      <c r="D101" s="16"/>
      <c r="E101" s="12"/>
      <c r="F101" s="16"/>
      <c r="G101" s="16"/>
      <c r="H101" s="16"/>
      <c r="I101" s="12"/>
      <c r="J101" s="12"/>
      <c r="K101" s="12"/>
      <c r="L101" s="14"/>
    </row>
    <row r="102" spans="1:12" x14ac:dyDescent="0.3">
      <c r="A102" s="12"/>
      <c r="B102" s="12"/>
      <c r="C102" s="12"/>
      <c r="D102" s="16"/>
      <c r="E102" s="12"/>
      <c r="F102" s="16"/>
      <c r="G102" s="16"/>
      <c r="H102" s="16"/>
      <c r="I102" s="12"/>
      <c r="J102" s="12"/>
      <c r="K102" s="12"/>
      <c r="L102" s="14"/>
    </row>
  </sheetData>
  <mergeCells count="4">
    <mergeCell ref="H42:H44"/>
    <mergeCell ref="D42:G44"/>
    <mergeCell ref="C84:Q85"/>
    <mergeCell ref="C90:P91"/>
  </mergeCells>
  <pageMargins left="0.25" right="0.25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 Marston PC</dc:creator>
  <cp:lastModifiedBy>Great Budworth PC Clerk</cp:lastModifiedBy>
  <cp:lastPrinted>2026-04-02T12:54:13Z</cp:lastPrinted>
  <dcterms:created xsi:type="dcterms:W3CDTF">2019-04-17T08:00:14Z</dcterms:created>
  <dcterms:modified xsi:type="dcterms:W3CDTF">2026-04-10T13:16:00Z</dcterms:modified>
</cp:coreProperties>
</file>