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P46" i="1"/>
  <c r="P40" i="1"/>
  <c r="P36" i="1"/>
  <c r="P64" i="1"/>
  <c r="P59" i="1"/>
  <c r="Q54" i="1"/>
  <c r="O54" i="1"/>
  <c r="P54" i="1"/>
  <c r="O20" i="1" l="1"/>
  <c r="O8" i="1"/>
  <c r="N54" i="1"/>
  <c r="M54" i="1"/>
  <c r="L91" i="1" l="1"/>
  <c r="K91" i="1"/>
  <c r="J91" i="1"/>
  <c r="Q89" i="1"/>
  <c r="P89" i="1"/>
  <c r="G89" i="1"/>
  <c r="G91" i="1" s="1"/>
  <c r="E89" i="1"/>
  <c r="B89" i="1"/>
  <c r="E80" i="1"/>
  <c r="P80" i="1" s="1"/>
  <c r="B80" i="1"/>
  <c r="P74" i="1"/>
  <c r="Q71" i="1"/>
  <c r="P71" i="1"/>
  <c r="E71" i="1"/>
  <c r="Q64" i="1"/>
  <c r="L64" i="1"/>
  <c r="K64" i="1"/>
  <c r="B64" i="1"/>
  <c r="Q91" i="1"/>
  <c r="L54" i="1"/>
  <c r="K54" i="1"/>
  <c r="J54" i="1"/>
  <c r="I54" i="1"/>
  <c r="I91" i="1" s="1"/>
  <c r="H54" i="1"/>
  <c r="H91" i="1" s="1"/>
  <c r="G54" i="1"/>
  <c r="F54" i="1"/>
  <c r="F91" i="1" s="1"/>
  <c r="E54" i="1"/>
  <c r="E91" i="1" s="1"/>
  <c r="D54" i="1"/>
  <c r="D91" i="1" s="1"/>
  <c r="B54" i="1"/>
  <c r="P52" i="1"/>
  <c r="P31" i="1"/>
  <c r="P30" i="1"/>
  <c r="P27" i="1"/>
  <c r="P26" i="1"/>
  <c r="P25" i="1"/>
  <c r="P24" i="1"/>
  <c r="L20" i="1"/>
  <c r="K20" i="1"/>
  <c r="D20" i="1"/>
  <c r="P20" i="1" s="1"/>
  <c r="B20" i="1"/>
  <c r="K8" i="1"/>
  <c r="J8" i="1"/>
  <c r="I8" i="1"/>
  <c r="G8" i="1"/>
  <c r="F8" i="1"/>
  <c r="E8" i="1"/>
  <c r="D8" i="1"/>
  <c r="B8" i="1"/>
  <c r="K6" i="1"/>
  <c r="J6" i="1"/>
  <c r="K5" i="1"/>
  <c r="J5" i="1"/>
  <c r="B91" i="1" l="1"/>
  <c r="P91" i="1"/>
</calcChain>
</file>

<file path=xl/sharedStrings.xml><?xml version="1.0" encoding="utf-8"?>
<sst xmlns="http://schemas.openxmlformats.org/spreadsheetml/2006/main" count="100" uniqueCount="95">
  <si>
    <t>GREAT BUDWORTH BUDGET  2016/17</t>
  </si>
  <si>
    <t xml:space="preserve"> BUDGET 2016/2017</t>
  </si>
  <si>
    <t>ACTUAL SPEND AT YEAR END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</si>
  <si>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</si>
  <si>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</si>
  <si>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</si>
  <si>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</si>
  <si>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</si>
  <si>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</si>
  <si>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</si>
  <si>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</si>
  <si>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</si>
  <si>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</si>
  <si>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</si>
  <si>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BALANCE TO DATE</t>
  </si>
  <si>
    <t>VAT to be claimed</t>
  </si>
  <si>
    <t>INCOME</t>
  </si>
  <si>
    <t>As of 1st APRIL CURRENT ACCOUNT</t>
  </si>
  <si>
    <t>As of 1st APRIL RESERVE ACCOUNT</t>
  </si>
  <si>
    <t>ACCRUALS</t>
  </si>
  <si>
    <t>TOTAL</t>
  </si>
  <si>
    <t>OPENING BALANCE</t>
  </si>
  <si>
    <t>PRECEPT</t>
  </si>
  <si>
    <t>GRANT CWAC</t>
  </si>
  <si>
    <t>TENNIS CLUB RENT</t>
  </si>
  <si>
    <t>INSURANCE FOR PUMPHOUE</t>
  </si>
  <si>
    <t>FILMING MONIES</t>
  </si>
  <si>
    <t>PARISH HALL COMMITTEE - PARISH HALL ROOF</t>
  </si>
  <si>
    <t>BT REFUND</t>
  </si>
  <si>
    <t>EXPENDITURE</t>
  </si>
  <si>
    <t>ADMINISTRATION</t>
  </si>
  <si>
    <t>CLERKS SALARY (inc. Heating and lighting and broadband)</t>
  </si>
  <si>
    <t>TAX</t>
  </si>
  <si>
    <t>CLERK PENSION CONTRIBUTIONS</t>
  </si>
  <si>
    <t>CLERK'S EXPENSES</t>
  </si>
  <si>
    <t>Mileage</t>
  </si>
  <si>
    <t>Credit Union Pre Payment Card</t>
  </si>
  <si>
    <t>INSURANCE</t>
  </si>
  <si>
    <t>STATIONERY/COPYING (inc. £100 vied from BT)</t>
  </si>
  <si>
    <t>Parish Council Letter headed paper and compliments slips</t>
  </si>
  <si>
    <t>AUDIT (in. £87 vied from BT)</t>
  </si>
  <si>
    <t>JDH Business Services - Internal Audit</t>
  </si>
  <si>
    <t>BDO - External Audit</t>
  </si>
  <si>
    <t>ChALC/SLCC/CCA MEMBERSHIP</t>
  </si>
  <si>
    <t>ChaLC Membership</t>
  </si>
  <si>
    <t>CCA Membership</t>
  </si>
  <si>
    <t>TRAINING</t>
  </si>
  <si>
    <t>Clerk - CiLCA Training Session</t>
  </si>
  <si>
    <t>Cllr Forwood - Planning Training Session</t>
  </si>
  <si>
    <t>RENT</t>
  </si>
  <si>
    <t>WEBSITE</t>
  </si>
  <si>
    <t>OFFICE EQUIPMENT (£60.00 viaed from Tree work)</t>
  </si>
  <si>
    <t>Windows Office Renewal</t>
  </si>
  <si>
    <t>McAfee Computer Security Renwal</t>
  </si>
  <si>
    <t>BT (minus £187  from orginal £600 budget)</t>
  </si>
  <si>
    <t>CHAIRMANS ALLOWANCE</t>
  </si>
  <si>
    <t>SUB TOTAL</t>
  </si>
  <si>
    <t>MAINTENANCE</t>
  </si>
  <si>
    <t>THE AVENUE / TREES</t>
  </si>
  <si>
    <t>Treefellers</t>
  </si>
  <si>
    <t>GENERAL MAINTENANCE</t>
  </si>
  <si>
    <t>John Eaton - The Avenue</t>
  </si>
  <si>
    <t>Parish Hall Roof (£3888 vied from Reserves)</t>
  </si>
  <si>
    <t>PUMPHOUSE RESTORATION</t>
  </si>
  <si>
    <t xml:space="preserve">GRANTS FUND </t>
  </si>
  <si>
    <t>Budworth Bulletin</t>
  </si>
  <si>
    <t>Churchyard Grant</t>
  </si>
  <si>
    <t>Mums and Tots</t>
  </si>
  <si>
    <t>FOTS - Great Budworth</t>
  </si>
  <si>
    <t xml:space="preserve"> PARISH PROJECTS</t>
  </si>
  <si>
    <t>PARISH FIELD AND TRAFFIC MANAGEMENT RECOMMENDATIONS (includes District Councillor grant and PC match funding)</t>
  </si>
  <si>
    <t>Suregreen (mesh)</t>
  </si>
  <si>
    <t>Volunteer Thankyou (Sect. 137)</t>
  </si>
  <si>
    <t>LIGHTING</t>
  </si>
  <si>
    <t>ADDITIONAL GLASS FOR NOTICE BOARD</t>
  </si>
  <si>
    <t>ICO Renewal</t>
  </si>
  <si>
    <t>RESERVE</t>
  </si>
  <si>
    <t>RESERVE/CONTINGENCY</t>
  </si>
  <si>
    <t>Steven Jennings - costs incurred for legal paperwork assistance</t>
  </si>
  <si>
    <t>Repayment of filming monies paid in error to Parish Council in August</t>
  </si>
  <si>
    <t xml:space="preserve">ELECTION COSTS </t>
  </si>
  <si>
    <t>FINIALS</t>
  </si>
  <si>
    <t>Guy Potter - monies owed for Finials</t>
  </si>
  <si>
    <t>TOTAL:</t>
  </si>
  <si>
    <t>Payments for approval</t>
  </si>
  <si>
    <t>NOVEMBER</t>
  </si>
  <si>
    <t>Section 137 Spend to date</t>
  </si>
  <si>
    <t>Website domain renewal</t>
  </si>
  <si>
    <t>Cloud renewal</t>
  </si>
  <si>
    <t>Cllr Brudenell - Health and Safety Training</t>
  </si>
  <si>
    <t>MEMBERS BUDGET GRANT</t>
  </si>
  <si>
    <t>PARISH HALL PEPPERCORN RENT FOR 2017/18</t>
  </si>
  <si>
    <t>SLCC Membership</t>
  </si>
  <si>
    <t>Clerk CilCA course</t>
  </si>
  <si>
    <t>John Eaton - Kissing Gates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</si>
</sst>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 indent="1" readingOrder="1"/>
    </xf>
    <xf numFmtId="2" fontId="1" fillId="0" borderId="1" xfId="0" applyNumberFormat="1" applyFont="1" applyFill="1" applyBorder="1" applyAlignment="1">
      <alignment horizontal="left" wrapText="1" indent="1" readingOrder="1"/>
    </xf>
    <xf numFmtId="0" fontId="1" fillId="2" borderId="1" xfId="0" applyFont="1" applyFill="1" applyBorder="1" applyAlignment="1">
      <alignment horizontal="left" wrapText="1" indent="1" readingOrder="1"/>
    </xf>
    <xf numFmtId="0" fontId="1" fillId="0" borderId="1" xfId="0" applyFont="1" applyFill="1" applyBorder="1" applyAlignment="1">
      <alignment horizontal="left" wrapText="1" indent="1" readingOrder="1"/>
    </xf>
    <xf numFmtId="0" fontId="1" fillId="0" borderId="1" xfId="0" applyFont="1" applyBorder="1" applyAlignment="1">
      <alignment horizontal="left" indent="1" readingOrder="1"/>
    </xf>
    <xf numFmtId="0" fontId="1" fillId="0" borderId="1" xfId="0" applyFont="1" applyFill="1" applyBorder="1" applyAlignment="1">
      <alignment horizontal="left" indent="1" readingOrder="1"/>
    </xf>
    <xf numFmtId="0" fontId="1" fillId="0" borderId="1" xfId="0" applyFont="1" applyFill="1" applyBorder="1" applyAlignment="1">
      <alignment horizontal="left" vertical="center" indent="1" readingOrder="1"/>
    </xf>
    <xf numFmtId="0" fontId="1" fillId="0" borderId="1" xfId="0" applyFont="1" applyBorder="1"/>
    <xf numFmtId="2" fontId="2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2" fontId="1" fillId="0" borderId="1" xfId="0" applyNumberFormat="1" applyFont="1" applyBorder="1"/>
    <xf numFmtId="0" fontId="2" fillId="0" borderId="1" xfId="0" applyFont="1" applyBorder="1"/>
    <xf numFmtId="0" fontId="3" fillId="0" borderId="0" xfId="0" applyFont="1" applyFill="1" applyBorder="1"/>
    <xf numFmtId="2" fontId="3" fillId="0" borderId="1" xfId="0" applyNumberFormat="1" applyFont="1" applyBorder="1"/>
    <xf numFmtId="0" fontId="1" fillId="3" borderId="1" xfId="0" applyFont="1" applyFill="1" applyBorder="1"/>
    <xf numFmtId="2" fontId="4" fillId="3" borderId="1" xfId="0" applyNumberFormat="1" applyFont="1" applyFill="1" applyBorder="1"/>
    <xf numFmtId="0" fontId="4" fillId="3" borderId="1" xfId="0" applyFont="1" applyFill="1" applyBorder="1"/>
    <xf numFmtId="2" fontId="4" fillId="0" borderId="1" xfId="0" applyNumberFormat="1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4" fillId="4" borderId="1" xfId="0" applyFont="1" applyFill="1" applyBorder="1"/>
    <xf numFmtId="2" fontId="4" fillId="4" borderId="1" xfId="0" applyNumberFormat="1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43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7" fillId="6" borderId="1" xfId="0" applyFont="1" applyFill="1" applyBorder="1"/>
    <xf numFmtId="2" fontId="1" fillId="6" borderId="1" xfId="0" applyNumberFormat="1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2" fontId="4" fillId="6" borderId="1" xfId="0" applyNumberFormat="1" applyFont="1" applyFill="1" applyBorder="1"/>
    <xf numFmtId="0" fontId="7" fillId="0" borderId="1" xfId="0" applyFont="1" applyBorder="1"/>
    <xf numFmtId="0" fontId="1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7" fillId="7" borderId="1" xfId="0" applyFont="1" applyFill="1" applyBorder="1"/>
    <xf numFmtId="2" fontId="1" fillId="7" borderId="1" xfId="0" applyNumberFormat="1" applyFont="1" applyFill="1" applyBorder="1"/>
    <xf numFmtId="0" fontId="3" fillId="7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/>
    <xf numFmtId="0" fontId="1" fillId="8" borderId="1" xfId="0" applyFont="1" applyFill="1" applyBorder="1"/>
    <xf numFmtId="2" fontId="1" fillId="8" borderId="1" xfId="0" applyNumberFormat="1" applyFont="1" applyFill="1" applyBorder="1"/>
    <xf numFmtId="0" fontId="4" fillId="8" borderId="1" xfId="0" applyFont="1" applyFill="1" applyBorder="1"/>
    <xf numFmtId="2" fontId="4" fillId="8" borderId="1" xfId="0" applyNumberFormat="1" applyFont="1" applyFill="1" applyBorder="1"/>
    <xf numFmtId="0" fontId="8" fillId="8" borderId="1" xfId="0" applyFont="1" applyFill="1" applyBorder="1"/>
    <xf numFmtId="0" fontId="3" fillId="8" borderId="1" xfId="0" applyFont="1" applyFill="1" applyBorder="1"/>
    <xf numFmtId="0" fontId="9" fillId="0" borderId="1" xfId="0" applyFont="1" applyFill="1" applyBorder="1"/>
    <xf numFmtId="2" fontId="1" fillId="5" borderId="1" xfId="0" applyNumberFormat="1" applyFont="1" applyFill="1" applyBorder="1"/>
    <xf numFmtId="0" fontId="10" fillId="0" borderId="1" xfId="0" applyFont="1" applyBorder="1"/>
    <xf numFmtId="0" fontId="3" fillId="5" borderId="1" xfId="0" applyFont="1" applyFill="1" applyBorder="1"/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k%20Reconcilliation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I4">
            <v>15009.79</v>
          </cell>
          <cell r="J4">
            <v>12710.98</v>
          </cell>
        </row>
        <row r="5">
          <cell r="I5">
            <v>2.13</v>
          </cell>
          <cell r="J5">
            <v>2.13</v>
          </cell>
        </row>
        <row r="7">
          <cell r="I7">
            <v>15011.92</v>
          </cell>
          <cell r="J7">
            <v>12713.109999999999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7"/>
  <sheetViews>
    <sheetView tabSelected="1" zoomScale="80" zoomScaleNormal="80" workbookViewId="0">
      <selection activeCell="R87" sqref="R87"/>
    </sheetView>
  </sheetViews>
  <sheetFormatPr defaultColWidth="9.140625" defaultRowHeight="16.5" customHeight="1" x14ac:dyDescent="0.2"/>
  <cols>
    <col min="1" max="1" width="41" style="11" customWidth="1"/>
    <col min="2" max="2" width="15.5703125" style="9" customWidth="1"/>
    <col min="3" max="3" width="11.42578125" style="10" customWidth="1"/>
    <col min="4" max="4" width="11.28515625" style="11" customWidth="1"/>
    <col min="5" max="5" width="12.7109375" style="11" customWidth="1"/>
    <col min="6" max="7" width="9.28515625" style="12" customWidth="1"/>
    <col min="8" max="11" width="9.140625" style="12"/>
    <col min="12" max="12" width="9.140625" style="11"/>
    <col min="13" max="13" width="9.140625" style="12"/>
    <col min="14" max="15" width="9.140625" style="11"/>
    <col min="16" max="16" width="14.85546875" style="11" customWidth="1"/>
    <col min="17" max="17" width="10.5703125" style="11" customWidth="1"/>
    <col min="18" max="18" width="23.140625" style="11" customWidth="1"/>
    <col min="19" max="16384" width="9.140625" style="11"/>
  </cols>
  <sheetData>
    <row r="1" spans="1:19" ht="16.5" customHeight="1" x14ac:dyDescent="0.2">
      <c r="A1" s="8" t="s">
        <v>0</v>
      </c>
    </row>
    <row r="2" spans="1:19" s="5" customFormat="1" ht="43.5" customHeight="1" x14ac:dyDescent="0.2">
      <c r="A2" s="1"/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85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2" t="s">
        <v>15</v>
      </c>
      <c r="R2" s="7" t="s">
        <v>86</v>
      </c>
      <c r="S2" s="2"/>
    </row>
    <row r="3" spans="1:19" ht="16.5" customHeight="1" x14ac:dyDescent="0.2">
      <c r="A3" s="8" t="s">
        <v>16</v>
      </c>
      <c r="B3" s="13"/>
    </row>
    <row r="4" spans="1:19" ht="16.5" customHeight="1" x14ac:dyDescent="0.2">
      <c r="A4" s="8"/>
      <c r="B4" s="13"/>
    </row>
    <row r="5" spans="1:19" ht="16.5" customHeight="1" x14ac:dyDescent="0.2">
      <c r="A5" s="14" t="s">
        <v>17</v>
      </c>
      <c r="B5" s="9">
        <v>19825.12</v>
      </c>
      <c r="D5" s="11">
        <v>19825.12</v>
      </c>
      <c r="E5" s="11">
        <v>29122.99</v>
      </c>
      <c r="F5" s="12">
        <v>18755.310000000001</v>
      </c>
      <c r="G5" s="12">
        <v>17529</v>
      </c>
      <c r="H5" s="12">
        <v>14635.1</v>
      </c>
      <c r="I5" s="15">
        <v>14799.39</v>
      </c>
      <c r="J5" s="12">
        <f>[1]Sheet1!I4</f>
        <v>15009.79</v>
      </c>
      <c r="K5" s="12">
        <f>[1]Sheet1!J4</f>
        <v>12710.98</v>
      </c>
      <c r="L5" s="11">
        <v>10762.32</v>
      </c>
      <c r="M5" s="12">
        <v>6411.29</v>
      </c>
      <c r="N5" s="11">
        <v>5899.38</v>
      </c>
      <c r="O5" s="11">
        <v>5408.19</v>
      </c>
    </row>
    <row r="6" spans="1:19" ht="16.5" customHeight="1" x14ac:dyDescent="0.2">
      <c r="A6" s="14" t="s">
        <v>18</v>
      </c>
      <c r="B6" s="16">
        <v>2.13</v>
      </c>
      <c r="D6" s="11">
        <v>2.13</v>
      </c>
      <c r="E6" s="11">
        <v>2.13</v>
      </c>
      <c r="F6" s="12">
        <v>2.13</v>
      </c>
      <c r="G6" s="12">
        <v>2.13</v>
      </c>
      <c r="H6" s="12">
        <v>2.13</v>
      </c>
      <c r="I6" s="15">
        <v>2.13</v>
      </c>
      <c r="J6" s="12">
        <f>[1]Sheet1!I5</f>
        <v>2.13</v>
      </c>
      <c r="K6" s="12">
        <f>[1]Sheet1!J5</f>
        <v>2.13</v>
      </c>
      <c r="L6" s="11">
        <v>2.13</v>
      </c>
      <c r="M6" s="12">
        <v>2.13</v>
      </c>
      <c r="N6" s="11">
        <v>2.13</v>
      </c>
      <c r="O6" s="11">
        <v>2.13</v>
      </c>
    </row>
    <row r="7" spans="1:19" ht="16.5" customHeight="1" x14ac:dyDescent="0.2">
      <c r="A7" s="14" t="s">
        <v>19</v>
      </c>
      <c r="B7" s="16">
        <v>132.4</v>
      </c>
    </row>
    <row r="8" spans="1:19" s="19" customFormat="1" ht="16.5" customHeight="1" x14ac:dyDescent="0.2">
      <c r="A8" s="17" t="s">
        <v>20</v>
      </c>
      <c r="B8" s="18">
        <f>SUM(B5+B6-B7)</f>
        <v>19694.849999999999</v>
      </c>
      <c r="D8" s="19">
        <f>SUM(D5:D7)</f>
        <v>19827.25</v>
      </c>
      <c r="E8" s="19">
        <f>SUM(E5:E7)</f>
        <v>29125.120000000003</v>
      </c>
      <c r="F8" s="19">
        <f>SUM(F5:F6)</f>
        <v>18757.440000000002</v>
      </c>
      <c r="G8" s="19">
        <f>SUM(G5:G6)</f>
        <v>17531.13</v>
      </c>
      <c r="H8" s="19">
        <v>14637.23</v>
      </c>
      <c r="I8" s="19">
        <f>SUM(I5:I6)</f>
        <v>14801.519999999999</v>
      </c>
      <c r="J8" s="19">
        <f>[1]Sheet1!I7</f>
        <v>15011.92</v>
      </c>
      <c r="K8" s="19">
        <f>[1]Sheet1!J7</f>
        <v>12713.109999999999</v>
      </c>
      <c r="L8" s="19">
        <v>10764.449999999999</v>
      </c>
      <c r="M8" s="19">
        <v>6413.42</v>
      </c>
      <c r="N8" s="19">
        <v>5901.51</v>
      </c>
      <c r="O8" s="19">
        <f>SUM(O5:O6)</f>
        <v>5410.32</v>
      </c>
    </row>
    <row r="9" spans="1:19" ht="16.5" customHeight="1" x14ac:dyDescent="0.2">
      <c r="A9" s="14"/>
      <c r="B9" s="20"/>
    </row>
    <row r="10" spans="1:19" ht="16.5" customHeight="1" x14ac:dyDescent="0.2">
      <c r="A10" s="8" t="s">
        <v>21</v>
      </c>
      <c r="B10" s="13">
        <v>19694.849999999999</v>
      </c>
    </row>
    <row r="11" spans="1:19" ht="16.5" customHeight="1" x14ac:dyDescent="0.2">
      <c r="A11" s="14" t="s">
        <v>22</v>
      </c>
      <c r="D11" s="16">
        <v>9478</v>
      </c>
    </row>
    <row r="12" spans="1:19" ht="16.5" customHeight="1" x14ac:dyDescent="0.2">
      <c r="A12" s="14" t="s">
        <v>23</v>
      </c>
      <c r="D12" s="16">
        <v>191</v>
      </c>
    </row>
    <row r="13" spans="1:19" ht="16.5" customHeight="1" x14ac:dyDescent="0.2">
      <c r="A13" s="14" t="s">
        <v>24</v>
      </c>
      <c r="B13" s="16"/>
      <c r="D13" s="11">
        <v>1</v>
      </c>
    </row>
    <row r="14" spans="1:19" ht="16.5" customHeight="1" x14ac:dyDescent="0.2">
      <c r="A14" s="14" t="s">
        <v>25</v>
      </c>
      <c r="B14" s="16"/>
      <c r="D14" s="11">
        <v>250</v>
      </c>
    </row>
    <row r="15" spans="1:19" ht="16.5" customHeight="1" x14ac:dyDescent="0.2">
      <c r="A15" s="14" t="s">
        <v>26</v>
      </c>
      <c r="B15" s="16"/>
      <c r="G15" s="12">
        <v>500</v>
      </c>
      <c r="H15" s="12">
        <v>1750</v>
      </c>
    </row>
    <row r="16" spans="1:19" ht="16.5" customHeight="1" x14ac:dyDescent="0.2">
      <c r="A16" s="14" t="s">
        <v>27</v>
      </c>
      <c r="B16" s="16"/>
      <c r="K16" s="12">
        <v>3888</v>
      </c>
      <c r="L16" s="11">
        <v>5472</v>
      </c>
    </row>
    <row r="17" spans="1:17" ht="16.5" customHeight="1" x14ac:dyDescent="0.2">
      <c r="A17" s="14" t="s">
        <v>28</v>
      </c>
      <c r="B17" s="16"/>
      <c r="K17" s="12">
        <v>53.2</v>
      </c>
    </row>
    <row r="18" spans="1:17" ht="16.5" customHeight="1" x14ac:dyDescent="0.2">
      <c r="A18" s="14" t="s">
        <v>90</v>
      </c>
      <c r="B18" s="16"/>
      <c r="O18" s="11">
        <v>3000</v>
      </c>
    </row>
    <row r="19" spans="1:17" ht="16.5" customHeight="1" x14ac:dyDescent="0.2">
      <c r="A19" s="14" t="s">
        <v>91</v>
      </c>
      <c r="B19" s="16"/>
      <c r="O19" s="11">
        <v>1</v>
      </c>
    </row>
    <row r="20" spans="1:17" s="23" customFormat="1" ht="16.5" customHeight="1" x14ac:dyDescent="0.2">
      <c r="A20" s="21" t="s">
        <v>20</v>
      </c>
      <c r="B20" s="22">
        <f>SUM(B10 +D11+D12+D13+D14)</f>
        <v>29614.85</v>
      </c>
      <c r="D20" s="24">
        <f>SUM(D11:D14)</f>
        <v>9920</v>
      </c>
      <c r="E20" s="23">
        <v>0</v>
      </c>
      <c r="F20" s="23">
        <v>0</v>
      </c>
      <c r="G20" s="23">
        <v>500</v>
      </c>
      <c r="H20" s="23">
        <v>1750</v>
      </c>
      <c r="I20" s="23">
        <v>0</v>
      </c>
      <c r="J20" s="23">
        <v>0</v>
      </c>
      <c r="K20" s="23">
        <f>SUM(K16:K18)</f>
        <v>3941.2</v>
      </c>
      <c r="L20" s="23">
        <f>SUM(L16:L18)</f>
        <v>5472</v>
      </c>
      <c r="O20" s="23">
        <f>SUM(O18:O19)</f>
        <v>3001</v>
      </c>
      <c r="P20" s="24">
        <f>SUM(C20:O20)</f>
        <v>24584.2</v>
      </c>
    </row>
    <row r="21" spans="1:17" s="26" customFormat="1" ht="16.5" customHeight="1" x14ac:dyDescent="0.2">
      <c r="A21" s="8"/>
      <c r="B21" s="13"/>
      <c r="C21" s="25"/>
      <c r="D21" s="20"/>
      <c r="F21" s="27"/>
      <c r="G21" s="27"/>
      <c r="H21" s="27"/>
      <c r="I21" s="27"/>
      <c r="J21" s="27"/>
      <c r="K21" s="27"/>
      <c r="M21" s="27"/>
      <c r="P21" s="20"/>
    </row>
    <row r="22" spans="1:17" ht="16.5" customHeight="1" x14ac:dyDescent="0.2">
      <c r="A22" s="8" t="s">
        <v>29</v>
      </c>
      <c r="B22" s="13"/>
    </row>
    <row r="23" spans="1:17" ht="16.5" customHeight="1" x14ac:dyDescent="0.2">
      <c r="A23" s="8" t="s">
        <v>30</v>
      </c>
      <c r="B23" s="13"/>
    </row>
    <row r="24" spans="1:17" ht="16.5" customHeight="1" x14ac:dyDescent="0.2">
      <c r="A24" s="28" t="s">
        <v>31</v>
      </c>
      <c r="B24" s="9">
        <v>6000</v>
      </c>
      <c r="D24" s="11">
        <v>489.71</v>
      </c>
      <c r="E24" s="11">
        <v>489.71</v>
      </c>
      <c r="F24" s="12">
        <v>489.71</v>
      </c>
      <c r="G24" s="12">
        <v>489.71</v>
      </c>
      <c r="H24" s="12">
        <v>489.71</v>
      </c>
      <c r="I24" s="12">
        <v>508.69</v>
      </c>
      <c r="J24" s="12">
        <v>491.19</v>
      </c>
      <c r="K24" s="12">
        <v>491.19</v>
      </c>
      <c r="L24" s="11">
        <v>491.19</v>
      </c>
      <c r="M24" s="12">
        <v>491.2</v>
      </c>
      <c r="N24" s="63">
        <v>491.19</v>
      </c>
      <c r="O24" s="63">
        <v>491.19</v>
      </c>
      <c r="P24" s="16">
        <f>SUM(D24:O24)</f>
        <v>5904.3899999999985</v>
      </c>
    </row>
    <row r="25" spans="1:17" ht="16.5" customHeight="1" x14ac:dyDescent="0.2">
      <c r="A25" s="28" t="s">
        <v>32</v>
      </c>
      <c r="B25" s="9">
        <v>0</v>
      </c>
      <c r="P25" s="11">
        <f>SUM(D25:O25)</f>
        <v>0</v>
      </c>
    </row>
    <row r="26" spans="1:17" ht="16.5" customHeight="1" x14ac:dyDescent="0.2">
      <c r="A26" s="28" t="s">
        <v>33</v>
      </c>
      <c r="B26" s="9">
        <v>65</v>
      </c>
      <c r="I26" s="12">
        <v>19.84</v>
      </c>
      <c r="K26" s="12">
        <v>9.92</v>
      </c>
      <c r="L26" s="11">
        <v>9.92</v>
      </c>
      <c r="M26" s="12">
        <v>9.92</v>
      </c>
      <c r="N26" s="63">
        <v>9.92</v>
      </c>
      <c r="O26" s="63">
        <v>9.92</v>
      </c>
      <c r="P26" s="11">
        <f>SUM(D26:O26)</f>
        <v>69.44</v>
      </c>
    </row>
    <row r="27" spans="1:17" ht="16.5" customHeight="1" x14ac:dyDescent="0.2">
      <c r="A27" s="14" t="s">
        <v>34</v>
      </c>
      <c r="B27" s="9">
        <v>300</v>
      </c>
      <c r="P27" s="11">
        <f>SUM(E28:O29)</f>
        <v>345.40000000000003</v>
      </c>
    </row>
    <row r="28" spans="1:17" s="32" customFormat="1" ht="16.5" customHeight="1" x14ac:dyDescent="0.2">
      <c r="A28" s="29" t="s">
        <v>35</v>
      </c>
      <c r="B28" s="30"/>
      <c r="C28" s="31"/>
      <c r="E28" s="11">
        <v>99</v>
      </c>
      <c r="F28" s="33"/>
      <c r="G28" s="33">
        <v>45.9</v>
      </c>
      <c r="H28" s="33"/>
      <c r="I28" s="33">
        <v>21.6</v>
      </c>
      <c r="J28" s="33"/>
      <c r="K28" s="33">
        <v>42.3</v>
      </c>
      <c r="M28" s="33">
        <v>10.8</v>
      </c>
      <c r="O28" s="64">
        <v>10.8</v>
      </c>
      <c r="P28" s="11"/>
    </row>
    <row r="29" spans="1:17" s="32" customFormat="1" ht="16.5" customHeight="1" x14ac:dyDescent="0.2">
      <c r="A29" s="29" t="s">
        <v>36</v>
      </c>
      <c r="B29" s="30"/>
      <c r="C29" s="31"/>
      <c r="E29" s="11"/>
      <c r="F29" s="33"/>
      <c r="G29" s="33"/>
      <c r="H29" s="33"/>
      <c r="I29" s="33">
        <v>15</v>
      </c>
      <c r="J29" s="33">
        <v>100</v>
      </c>
      <c r="K29" s="33"/>
      <c r="M29" s="33"/>
      <c r="P29" s="11"/>
    </row>
    <row r="30" spans="1:17" ht="16.5" customHeight="1" x14ac:dyDescent="0.2">
      <c r="A30" s="34" t="s">
        <v>37</v>
      </c>
      <c r="B30" s="35">
        <v>700</v>
      </c>
      <c r="C30" s="10">
        <v>636.26</v>
      </c>
      <c r="J30" s="12">
        <v>636.26</v>
      </c>
      <c r="P30" s="11">
        <f>SUM(D30:O30)</f>
        <v>636.26</v>
      </c>
    </row>
    <row r="31" spans="1:17" s="12" customFormat="1" ht="16.5" customHeight="1" x14ac:dyDescent="0.2">
      <c r="A31" s="34" t="s">
        <v>38</v>
      </c>
      <c r="B31" s="35">
        <v>300</v>
      </c>
      <c r="C31" s="10"/>
      <c r="G31" s="12">
        <v>20.3</v>
      </c>
      <c r="I31" s="12">
        <v>14.15</v>
      </c>
      <c r="K31" s="12">
        <v>8.3699999999999992</v>
      </c>
      <c r="P31" s="12">
        <f>SUM(E31:O32)</f>
        <v>234.82</v>
      </c>
      <c r="Q31" s="12">
        <v>34.85</v>
      </c>
    </row>
    <row r="32" spans="1:17" s="12" customFormat="1" ht="16.5" customHeight="1" x14ac:dyDescent="0.2">
      <c r="A32" s="36" t="s">
        <v>39</v>
      </c>
      <c r="B32" s="35"/>
      <c r="C32" s="10"/>
      <c r="E32" s="12">
        <v>192</v>
      </c>
    </row>
    <row r="33" spans="1:17" s="12" customFormat="1" ht="16.5" customHeight="1" x14ac:dyDescent="0.2">
      <c r="A33" s="34" t="s">
        <v>40</v>
      </c>
      <c r="B33" s="35">
        <v>237</v>
      </c>
      <c r="C33" s="10">
        <v>237</v>
      </c>
      <c r="P33" s="12">
        <v>237</v>
      </c>
      <c r="Q33" s="12">
        <v>39.5</v>
      </c>
    </row>
    <row r="34" spans="1:17" s="32" customFormat="1" ht="16.5" customHeight="1" x14ac:dyDescent="0.2">
      <c r="A34" s="36" t="s">
        <v>41</v>
      </c>
      <c r="B34" s="37"/>
      <c r="C34" s="31"/>
      <c r="E34" s="32">
        <v>117</v>
      </c>
      <c r="F34" s="33"/>
      <c r="G34" s="33"/>
      <c r="H34" s="33"/>
      <c r="I34" s="33"/>
      <c r="J34" s="33"/>
      <c r="K34" s="33"/>
      <c r="M34" s="33"/>
      <c r="P34" s="11"/>
    </row>
    <row r="35" spans="1:17" s="32" customFormat="1" ht="16.5" customHeight="1" x14ac:dyDescent="0.2">
      <c r="A35" s="36" t="s">
        <v>42</v>
      </c>
      <c r="B35" s="37"/>
      <c r="C35" s="31"/>
      <c r="F35" s="33"/>
      <c r="G35" s="33"/>
      <c r="H35" s="33"/>
      <c r="I35" s="33">
        <v>120</v>
      </c>
      <c r="J35" s="33"/>
      <c r="K35" s="33"/>
      <c r="M35" s="33"/>
      <c r="P35" s="11"/>
    </row>
    <row r="36" spans="1:17" ht="16.5" customHeight="1" x14ac:dyDescent="0.2">
      <c r="A36" s="34" t="s">
        <v>43</v>
      </c>
      <c r="B36" s="35">
        <v>220</v>
      </c>
      <c r="P36" s="11">
        <f>SUM(D36:O39)</f>
        <v>173.6</v>
      </c>
    </row>
    <row r="37" spans="1:17" ht="16.5" customHeight="1" x14ac:dyDescent="0.2">
      <c r="A37" s="36" t="s">
        <v>44</v>
      </c>
      <c r="B37" s="35"/>
      <c r="E37" s="11">
        <v>103.6</v>
      </c>
    </row>
    <row r="38" spans="1:17" ht="16.5" customHeight="1" x14ac:dyDescent="0.2">
      <c r="A38" s="36" t="s">
        <v>45</v>
      </c>
      <c r="B38" s="35"/>
      <c r="E38" s="11">
        <v>20</v>
      </c>
      <c r="P38" s="11">
        <v>0</v>
      </c>
    </row>
    <row r="39" spans="1:17" ht="16.5" customHeight="1" x14ac:dyDescent="0.2">
      <c r="A39" s="36" t="s">
        <v>92</v>
      </c>
      <c r="B39" s="35"/>
      <c r="O39" s="63">
        <v>50</v>
      </c>
    </row>
    <row r="40" spans="1:17" ht="16.5" customHeight="1" x14ac:dyDescent="0.2">
      <c r="A40" s="34" t="s">
        <v>46</v>
      </c>
      <c r="B40" s="35">
        <v>400</v>
      </c>
      <c r="P40" s="11">
        <f>SUM(D41:O44)</f>
        <v>130</v>
      </c>
    </row>
    <row r="41" spans="1:17" ht="16.5" customHeight="1" x14ac:dyDescent="0.2">
      <c r="A41" s="34" t="s">
        <v>47</v>
      </c>
      <c r="B41" s="35"/>
      <c r="G41" s="12">
        <v>15</v>
      </c>
    </row>
    <row r="42" spans="1:17" ht="16.5" customHeight="1" x14ac:dyDescent="0.2">
      <c r="A42" s="34" t="s">
        <v>48</v>
      </c>
      <c r="B42" s="35"/>
      <c r="G42" s="12">
        <v>30</v>
      </c>
    </row>
    <row r="43" spans="1:17" ht="16.5" customHeight="1" x14ac:dyDescent="0.2">
      <c r="A43" s="34" t="s">
        <v>89</v>
      </c>
      <c r="B43" s="35"/>
      <c r="O43" s="63">
        <v>35</v>
      </c>
    </row>
    <row r="44" spans="1:17" ht="16.5" customHeight="1" x14ac:dyDescent="0.2">
      <c r="A44" s="34" t="s">
        <v>93</v>
      </c>
      <c r="B44" s="35"/>
      <c r="O44" s="63">
        <v>50</v>
      </c>
    </row>
    <row r="45" spans="1:17" ht="16.5" customHeight="1" x14ac:dyDescent="0.2">
      <c r="A45" s="34" t="s">
        <v>49</v>
      </c>
      <c r="B45" s="35">
        <v>400</v>
      </c>
      <c r="C45" s="10">
        <v>24000</v>
      </c>
      <c r="K45" s="12">
        <v>240</v>
      </c>
      <c r="P45" s="11">
        <v>240</v>
      </c>
    </row>
    <row r="46" spans="1:17" ht="16.5" customHeight="1" x14ac:dyDescent="0.2">
      <c r="A46" s="34" t="s">
        <v>50</v>
      </c>
      <c r="B46" s="35">
        <v>150</v>
      </c>
      <c r="P46" s="11">
        <f>SUM(D46:O47)</f>
        <v>14.39</v>
      </c>
    </row>
    <row r="47" spans="1:17" ht="16.5" customHeight="1" x14ac:dyDescent="0.2">
      <c r="A47" s="34" t="s">
        <v>87</v>
      </c>
      <c r="B47" s="35"/>
      <c r="O47" s="63">
        <v>14.39</v>
      </c>
      <c r="Q47" s="11">
        <v>2.4</v>
      </c>
    </row>
    <row r="48" spans="1:17" ht="16.5" customHeight="1" x14ac:dyDescent="0.2">
      <c r="A48" s="34" t="s">
        <v>51</v>
      </c>
      <c r="B48" s="35">
        <v>50</v>
      </c>
      <c r="C48" s="10">
        <v>119.98</v>
      </c>
      <c r="P48" s="11">
        <f>SUM(D49:O51)</f>
        <v>149.98000000000002</v>
      </c>
      <c r="Q48" s="11">
        <v>10</v>
      </c>
    </row>
    <row r="49" spans="1:17" ht="16.5" customHeight="1" x14ac:dyDescent="0.2">
      <c r="A49" s="36" t="s">
        <v>52</v>
      </c>
      <c r="B49" s="35"/>
      <c r="E49" s="11">
        <v>59.99</v>
      </c>
    </row>
    <row r="50" spans="1:17" ht="16.5" customHeight="1" x14ac:dyDescent="0.2">
      <c r="A50" s="36" t="s">
        <v>53</v>
      </c>
      <c r="B50" s="35"/>
      <c r="G50" s="12">
        <v>59.99</v>
      </c>
    </row>
    <row r="51" spans="1:17" ht="16.5" customHeight="1" x14ac:dyDescent="0.2">
      <c r="A51" s="36" t="s">
        <v>88</v>
      </c>
      <c r="B51" s="35"/>
      <c r="O51" s="63">
        <v>30</v>
      </c>
      <c r="Q51" s="11">
        <v>5</v>
      </c>
    </row>
    <row r="52" spans="1:17" ht="16.5" customHeight="1" x14ac:dyDescent="0.2">
      <c r="A52" s="34" t="s">
        <v>54</v>
      </c>
      <c r="B52" s="35">
        <v>413</v>
      </c>
      <c r="E52" s="11">
        <v>47.98</v>
      </c>
      <c r="F52" s="12">
        <v>51</v>
      </c>
      <c r="G52" s="12">
        <v>51</v>
      </c>
      <c r="H52" s="12">
        <v>51</v>
      </c>
      <c r="I52" s="12">
        <v>51</v>
      </c>
      <c r="J52" s="12">
        <v>41.44</v>
      </c>
      <c r="P52" s="11">
        <f>SUM(E52:O52)</f>
        <v>293.41999999999996</v>
      </c>
      <c r="Q52" s="11">
        <v>40.9</v>
      </c>
    </row>
    <row r="53" spans="1:17" ht="16.5" customHeight="1" x14ac:dyDescent="0.2">
      <c r="A53" s="14" t="s">
        <v>55</v>
      </c>
      <c r="B53" s="35">
        <v>50</v>
      </c>
      <c r="C53" s="10">
        <v>0</v>
      </c>
      <c r="P53" s="11">
        <v>0</v>
      </c>
    </row>
    <row r="54" spans="1:17" s="41" customFormat="1" ht="16.5" customHeight="1" x14ac:dyDescent="0.2">
      <c r="A54" s="38" t="s">
        <v>56</v>
      </c>
      <c r="B54" s="39">
        <f>SUM(B24:B53)</f>
        <v>9285</v>
      </c>
      <c r="C54" s="10"/>
      <c r="D54" s="40">
        <f t="shared" ref="D54:I54" si="0">SUM(D24:D53)</f>
        <v>489.71</v>
      </c>
      <c r="E54" s="40">
        <f t="shared" si="0"/>
        <v>1129.28</v>
      </c>
      <c r="F54" s="40">
        <f t="shared" si="0"/>
        <v>540.71</v>
      </c>
      <c r="G54" s="40">
        <f t="shared" si="0"/>
        <v>711.9</v>
      </c>
      <c r="H54" s="40">
        <f t="shared" si="0"/>
        <v>540.71</v>
      </c>
      <c r="I54" s="40">
        <f t="shared" si="0"/>
        <v>750.28</v>
      </c>
      <c r="J54" s="40">
        <f>SUM(J24:J53)</f>
        <v>1268.8900000000001</v>
      </c>
      <c r="K54" s="41">
        <f>SUM(K24:K53)</f>
        <v>791.78</v>
      </c>
      <c r="L54" s="41">
        <f>SUM(L24:L53)</f>
        <v>501.11</v>
      </c>
      <c r="M54" s="41">
        <f>SUM(M24:M53)</f>
        <v>511.92</v>
      </c>
      <c r="N54" s="41">
        <f>SUM(N24:N53)</f>
        <v>501.11</v>
      </c>
      <c r="O54" s="41">
        <f>SUM(O24:O53)</f>
        <v>691.30000000000007</v>
      </c>
      <c r="P54" s="42">
        <f>SUM(D54:O54)</f>
        <v>8428.6999999999989</v>
      </c>
      <c r="Q54" s="41">
        <f>SUM(Q24:Q53)</f>
        <v>132.65</v>
      </c>
    </row>
    <row r="55" spans="1:17" ht="16.5" customHeight="1" x14ac:dyDescent="0.2">
      <c r="A55" s="43"/>
      <c r="B55" s="13"/>
      <c r="D55" s="26"/>
      <c r="E55" s="26"/>
      <c r="F55" s="27"/>
      <c r="G55" s="27"/>
      <c r="P55" s="20"/>
    </row>
    <row r="56" spans="1:17" ht="16.5" customHeight="1" x14ac:dyDescent="0.2">
      <c r="A56" s="44" t="s">
        <v>57</v>
      </c>
      <c r="B56" s="16"/>
    </row>
    <row r="57" spans="1:17" ht="16.5" customHeight="1" x14ac:dyDescent="0.2">
      <c r="A57" s="34" t="s">
        <v>58</v>
      </c>
      <c r="B57" s="9">
        <v>3000</v>
      </c>
      <c r="C57" s="10">
        <v>2352</v>
      </c>
      <c r="P57" s="11">
        <v>2352</v>
      </c>
      <c r="Q57" s="11">
        <v>392</v>
      </c>
    </row>
    <row r="58" spans="1:17" ht="16.5" customHeight="1" x14ac:dyDescent="0.2">
      <c r="A58" s="36" t="s">
        <v>59</v>
      </c>
      <c r="E58" s="11">
        <v>2352</v>
      </c>
    </row>
    <row r="59" spans="1:17" ht="16.5" customHeight="1" x14ac:dyDescent="0.2">
      <c r="A59" s="34" t="s">
        <v>60</v>
      </c>
      <c r="B59" s="35">
        <v>650</v>
      </c>
      <c r="P59" s="11">
        <f>SUM(D60:O62)</f>
        <v>13770</v>
      </c>
    </row>
    <row r="60" spans="1:17" ht="16.5" customHeight="1" x14ac:dyDescent="0.2">
      <c r="A60" s="34" t="s">
        <v>61</v>
      </c>
      <c r="B60" s="35"/>
      <c r="G60" s="12">
        <v>130</v>
      </c>
      <c r="K60" s="12">
        <v>220</v>
      </c>
    </row>
    <row r="61" spans="1:17" ht="16.5" customHeight="1" x14ac:dyDescent="0.2">
      <c r="A61" s="34" t="s">
        <v>62</v>
      </c>
      <c r="B61" s="35"/>
      <c r="K61" s="12">
        <v>3888</v>
      </c>
      <c r="L61" s="12">
        <v>9312</v>
      </c>
      <c r="Q61" s="11">
        <v>2200</v>
      </c>
    </row>
    <row r="62" spans="1:17" ht="16.5" customHeight="1" x14ac:dyDescent="0.2">
      <c r="A62" s="34" t="s">
        <v>94</v>
      </c>
      <c r="B62" s="35"/>
      <c r="L62" s="12"/>
      <c r="O62" s="63">
        <v>220</v>
      </c>
    </row>
    <row r="63" spans="1:17" ht="16.5" customHeight="1" x14ac:dyDescent="0.2">
      <c r="A63" s="34" t="s">
        <v>63</v>
      </c>
      <c r="B63" s="35">
        <v>1400</v>
      </c>
      <c r="C63" s="10">
        <v>1020</v>
      </c>
      <c r="K63" s="12">
        <v>1020</v>
      </c>
      <c r="P63" s="11">
        <v>1020</v>
      </c>
      <c r="Q63" s="11">
        <v>170</v>
      </c>
    </row>
    <row r="64" spans="1:17" s="41" customFormat="1" ht="16.5" customHeight="1" x14ac:dyDescent="0.2">
      <c r="A64" s="38" t="s">
        <v>56</v>
      </c>
      <c r="B64" s="39">
        <f>SUM(B57:B63)</f>
        <v>5050</v>
      </c>
      <c r="C64" s="10"/>
      <c r="D64" s="41">
        <v>0</v>
      </c>
      <c r="E64" s="40">
        <v>2352</v>
      </c>
      <c r="F64" s="41">
        <v>0</v>
      </c>
      <c r="G64" s="41">
        <v>130</v>
      </c>
      <c r="H64" s="41">
        <v>0</v>
      </c>
      <c r="I64" s="41">
        <v>0</v>
      </c>
      <c r="J64" s="41">
        <v>0</v>
      </c>
      <c r="K64" s="40">
        <f>SUM(K60:K63)</f>
        <v>5128</v>
      </c>
      <c r="L64" s="41">
        <f>SUM(L61:L63)</f>
        <v>9312</v>
      </c>
      <c r="M64" s="41">
        <v>0</v>
      </c>
      <c r="O64" s="41">
        <v>220</v>
      </c>
      <c r="P64" s="40">
        <f>SUM(P57:P63)</f>
        <v>17142</v>
      </c>
      <c r="Q64" s="41">
        <f>SUM(Q57:Q63)</f>
        <v>2762</v>
      </c>
    </row>
    <row r="65" spans="1:18" ht="16.5" customHeight="1" x14ac:dyDescent="0.2">
      <c r="A65" s="43"/>
      <c r="B65" s="13"/>
      <c r="E65" s="26"/>
      <c r="P65" s="26"/>
    </row>
    <row r="66" spans="1:18" ht="16.5" customHeight="1" x14ac:dyDescent="0.2">
      <c r="A66" s="8" t="s">
        <v>64</v>
      </c>
      <c r="B66" s="9">
        <v>1000</v>
      </c>
      <c r="C66" s="10">
        <v>925</v>
      </c>
    </row>
    <row r="67" spans="1:18" ht="16.5" customHeight="1" x14ac:dyDescent="0.2">
      <c r="A67" s="29" t="s">
        <v>65</v>
      </c>
      <c r="E67" s="11">
        <v>360</v>
      </c>
      <c r="P67" s="11">
        <v>360</v>
      </c>
    </row>
    <row r="68" spans="1:18" s="32" customFormat="1" ht="16.5" customHeight="1" x14ac:dyDescent="0.2">
      <c r="A68" s="29" t="s">
        <v>66</v>
      </c>
      <c r="B68" s="30"/>
      <c r="C68" s="31"/>
      <c r="E68" s="11">
        <v>250</v>
      </c>
      <c r="F68" s="33"/>
      <c r="G68" s="33"/>
      <c r="H68" s="33"/>
      <c r="I68" s="33"/>
      <c r="J68" s="33"/>
      <c r="K68" s="33"/>
      <c r="M68" s="33"/>
      <c r="P68" s="11">
        <v>250</v>
      </c>
    </row>
    <row r="69" spans="1:18" s="32" customFormat="1" ht="16.5" customHeight="1" x14ac:dyDescent="0.2">
      <c r="A69" s="29" t="s">
        <v>67</v>
      </c>
      <c r="B69" s="30"/>
      <c r="C69" s="31"/>
      <c r="E69" s="11">
        <v>165</v>
      </c>
      <c r="F69" s="33"/>
      <c r="G69" s="33"/>
      <c r="H69" s="33"/>
      <c r="I69" s="33"/>
      <c r="J69" s="33"/>
      <c r="K69" s="33"/>
      <c r="M69" s="33"/>
      <c r="P69" s="11">
        <v>165</v>
      </c>
    </row>
    <row r="70" spans="1:18" s="32" customFormat="1" ht="16.5" customHeight="1" x14ac:dyDescent="0.2">
      <c r="A70" s="29" t="s">
        <v>68</v>
      </c>
      <c r="B70" s="30"/>
      <c r="C70" s="31"/>
      <c r="E70" s="11">
        <v>150</v>
      </c>
      <c r="F70" s="33"/>
      <c r="G70" s="33"/>
      <c r="H70" s="33"/>
      <c r="I70" s="33"/>
      <c r="J70" s="33"/>
      <c r="K70" s="33"/>
      <c r="M70" s="33"/>
      <c r="P70" s="11">
        <v>150</v>
      </c>
    </row>
    <row r="71" spans="1:18" s="41" customFormat="1" ht="16.5" customHeight="1" x14ac:dyDescent="0.2">
      <c r="A71" s="38" t="s">
        <v>56</v>
      </c>
      <c r="B71" s="39">
        <v>1000</v>
      </c>
      <c r="C71" s="10"/>
      <c r="E71" s="40">
        <f>SUM(E67:E70)</f>
        <v>925</v>
      </c>
      <c r="P71" s="40">
        <f>SUM(P67:P70)</f>
        <v>925</v>
      </c>
      <c r="Q71" s="41">
        <f>SUM(Q67:Q70)</f>
        <v>0</v>
      </c>
    </row>
    <row r="72" spans="1:18" ht="16.5" customHeight="1" x14ac:dyDescent="0.2">
      <c r="A72" s="43"/>
      <c r="B72" s="13"/>
      <c r="E72" s="26"/>
      <c r="P72" s="26"/>
    </row>
    <row r="73" spans="1:18" ht="16.5" customHeight="1" x14ac:dyDescent="0.2">
      <c r="A73" s="44" t="s">
        <v>69</v>
      </c>
    </row>
    <row r="74" spans="1:18" ht="16.5" customHeight="1" x14ac:dyDescent="0.2">
      <c r="A74" s="34" t="s">
        <v>70</v>
      </c>
      <c r="B74" s="35">
        <v>6300</v>
      </c>
      <c r="C74" s="10">
        <v>7896</v>
      </c>
      <c r="P74" s="11">
        <f>SUM(E75:G76)</f>
        <v>7896</v>
      </c>
    </row>
    <row r="75" spans="1:18" ht="16.5" customHeight="1" x14ac:dyDescent="0.2">
      <c r="A75" s="36" t="s">
        <v>71</v>
      </c>
      <c r="B75" s="35"/>
      <c r="E75" s="11">
        <v>7686</v>
      </c>
      <c r="Q75" s="11">
        <v>1281</v>
      </c>
    </row>
    <row r="76" spans="1:18" ht="16.5" customHeight="1" x14ac:dyDescent="0.2">
      <c r="A76" s="36" t="s">
        <v>72</v>
      </c>
      <c r="B76" s="35"/>
      <c r="G76" s="12">
        <v>210</v>
      </c>
      <c r="R76" s="11">
        <v>210</v>
      </c>
    </row>
    <row r="77" spans="1:18" ht="16.5" customHeight="1" x14ac:dyDescent="0.2">
      <c r="A77" s="34" t="s">
        <v>73</v>
      </c>
      <c r="B77" s="35">
        <v>1000</v>
      </c>
      <c r="C77" s="10">
        <v>0</v>
      </c>
      <c r="P77" s="11">
        <v>0</v>
      </c>
    </row>
    <row r="78" spans="1:18" ht="16.5" customHeight="1" x14ac:dyDescent="0.2">
      <c r="A78" s="14" t="s">
        <v>74</v>
      </c>
      <c r="B78" s="35">
        <v>100</v>
      </c>
      <c r="C78" s="10">
        <v>0</v>
      </c>
      <c r="P78" s="11">
        <v>0</v>
      </c>
    </row>
    <row r="79" spans="1:18" ht="16.5" customHeight="1" x14ac:dyDescent="0.2">
      <c r="A79" s="14" t="s">
        <v>75</v>
      </c>
      <c r="B79" s="35">
        <v>35</v>
      </c>
      <c r="C79" s="10">
        <v>35</v>
      </c>
      <c r="G79" s="12">
        <v>35</v>
      </c>
      <c r="P79" s="11">
        <v>35</v>
      </c>
    </row>
    <row r="80" spans="1:18" s="41" customFormat="1" ht="16.5" customHeight="1" x14ac:dyDescent="0.2">
      <c r="A80" s="38" t="s">
        <v>56</v>
      </c>
      <c r="B80" s="39">
        <f>SUM(B74:B79)</f>
        <v>7435</v>
      </c>
      <c r="C80" s="10"/>
      <c r="E80" s="40">
        <f>SUM(E74:E78)</f>
        <v>7686</v>
      </c>
      <c r="F80" s="41">
        <v>0</v>
      </c>
      <c r="G80" s="40">
        <v>245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P80" s="40">
        <f>SUM(C80:O80)</f>
        <v>7931</v>
      </c>
      <c r="Q80" s="41">
        <v>1281</v>
      </c>
    </row>
    <row r="81" spans="1:18" ht="16.5" customHeight="1" x14ac:dyDescent="0.2">
      <c r="A81" s="45"/>
      <c r="B81" s="13"/>
      <c r="E81" s="26"/>
      <c r="G81" s="27"/>
      <c r="P81" s="26"/>
    </row>
    <row r="82" spans="1:18" ht="16.5" customHeight="1" x14ac:dyDescent="0.2">
      <c r="A82" s="44" t="s">
        <v>76</v>
      </c>
      <c r="B82" s="16"/>
    </row>
    <row r="83" spans="1:18" ht="16.5" customHeight="1" x14ac:dyDescent="0.2">
      <c r="A83" s="34" t="s">
        <v>77</v>
      </c>
      <c r="B83" s="16">
        <v>4000</v>
      </c>
      <c r="P83" s="11">
        <v>1065</v>
      </c>
    </row>
    <row r="84" spans="1:18" ht="16.5" customHeight="1" x14ac:dyDescent="0.2">
      <c r="A84" s="36" t="s">
        <v>78</v>
      </c>
      <c r="B84" s="16"/>
      <c r="E84" s="11">
        <v>65</v>
      </c>
    </row>
    <row r="85" spans="1:18" ht="16.5" customHeight="1" x14ac:dyDescent="0.2">
      <c r="A85" s="36" t="s">
        <v>79</v>
      </c>
      <c r="B85" s="16"/>
      <c r="J85" s="12">
        <v>1000</v>
      </c>
    </row>
    <row r="86" spans="1:18" ht="16.5" customHeight="1" x14ac:dyDescent="0.2">
      <c r="A86" s="34" t="s">
        <v>80</v>
      </c>
      <c r="B86" s="16">
        <v>200</v>
      </c>
      <c r="P86" s="11">
        <v>0</v>
      </c>
    </row>
    <row r="87" spans="1:18" ht="16.5" customHeight="1" x14ac:dyDescent="0.2">
      <c r="A87" s="46" t="s">
        <v>81</v>
      </c>
      <c r="B87" s="47">
        <v>3000</v>
      </c>
      <c r="P87" s="11">
        <v>1248</v>
      </c>
    </row>
    <row r="88" spans="1:18" ht="16.5" customHeight="1" x14ac:dyDescent="0.2">
      <c r="A88" s="48" t="s">
        <v>82</v>
      </c>
      <c r="B88" s="47"/>
      <c r="E88" s="11">
        <v>1248</v>
      </c>
    </row>
    <row r="89" spans="1:18" s="51" customFormat="1" ht="16.5" customHeight="1" x14ac:dyDescent="0.2">
      <c r="A89" s="49" t="s">
        <v>56</v>
      </c>
      <c r="B89" s="50">
        <f>SUM(B83:B87)</f>
        <v>7200</v>
      </c>
      <c r="E89" s="52">
        <f>SUM(E83:E88)</f>
        <v>1313</v>
      </c>
      <c r="G89" s="53">
        <f>SUM(G83:G88)</f>
        <v>0</v>
      </c>
      <c r="M89" s="41"/>
      <c r="P89" s="53">
        <f>SUM(P83:P88)</f>
        <v>2313</v>
      </c>
      <c r="Q89" s="51">
        <f>SUM(Q83:Q88)</f>
        <v>0</v>
      </c>
    </row>
    <row r="90" spans="1:18" ht="16.5" customHeight="1" x14ac:dyDescent="0.2">
      <c r="A90" s="43"/>
      <c r="B90" s="16"/>
    </row>
    <row r="91" spans="1:18" s="56" customFormat="1" ht="16.5" customHeight="1" x14ac:dyDescent="0.2">
      <c r="A91" s="54" t="s">
        <v>83</v>
      </c>
      <c r="B91" s="55">
        <f>SUM(B54+B64+B71+B80+B89)</f>
        <v>29970</v>
      </c>
      <c r="C91" s="25"/>
      <c r="D91" s="56">
        <f>SUM(D54+D64+D71+D80+D89)</f>
        <v>489.71</v>
      </c>
      <c r="E91" s="56">
        <f>SUM(E54+E64+E71+E80+E89)</f>
        <v>13405.279999999999</v>
      </c>
      <c r="F91" s="56">
        <f>SUM(F54)</f>
        <v>540.71</v>
      </c>
      <c r="G91" s="56">
        <f>SUM(G89+G80+G54)</f>
        <v>956.9</v>
      </c>
      <c r="H91" s="56">
        <f>SUM(G80+H54)</f>
        <v>785.71</v>
      </c>
      <c r="I91" s="56">
        <f>SUM(I54)</f>
        <v>750.28</v>
      </c>
      <c r="J91" s="56">
        <f>SUM(J83:J90)</f>
        <v>1000</v>
      </c>
      <c r="K91" s="56">
        <f>SUM(K83:K90)</f>
        <v>0</v>
      </c>
      <c r="L91" s="56">
        <f>SUM(L82:L90)</f>
        <v>0</v>
      </c>
      <c r="M91" s="56">
        <v>0</v>
      </c>
      <c r="N91" s="56">
        <v>0</v>
      </c>
      <c r="O91" s="56">
        <v>0</v>
      </c>
      <c r="P91" s="57">
        <f>SUM(P54+P64+P71+P80+P89)</f>
        <v>36739.699999999997</v>
      </c>
      <c r="Q91" s="58">
        <f>SUM(Q54+Q64+Q71+Q80+Q89)</f>
        <v>4175.6499999999996</v>
      </c>
      <c r="R91" s="59">
        <v>210</v>
      </c>
    </row>
    <row r="92" spans="1:18" ht="16.5" customHeight="1" x14ac:dyDescent="0.2">
      <c r="A92" s="14"/>
      <c r="B92" s="60"/>
      <c r="C92" s="12"/>
      <c r="D92" s="12"/>
    </row>
    <row r="93" spans="1:18" ht="16.5" customHeight="1" x14ac:dyDescent="0.2">
      <c r="A93" s="61" t="s">
        <v>84</v>
      </c>
      <c r="B93" s="30"/>
      <c r="C93" s="12"/>
      <c r="D93" s="12"/>
    </row>
    <row r="94" spans="1:18" ht="16.5" customHeight="1" x14ac:dyDescent="0.2">
      <c r="A94" s="62"/>
      <c r="B94" s="14"/>
      <c r="C94" s="12"/>
      <c r="D94" s="12"/>
    </row>
    <row r="95" spans="1:18" ht="16.5" customHeight="1" x14ac:dyDescent="0.2">
      <c r="A95" s="14"/>
      <c r="B95" s="14"/>
      <c r="C95" s="12"/>
      <c r="D95" s="12"/>
    </row>
    <row r="96" spans="1:18" ht="16.5" customHeight="1" x14ac:dyDescent="0.2">
      <c r="C96" s="12"/>
      <c r="D96" s="12"/>
    </row>
    <row r="97" spans="3:4" ht="16.5" customHeight="1" x14ac:dyDescent="0.2">
      <c r="C97" s="12"/>
      <c r="D97" s="12"/>
    </row>
    <row r="98" spans="3:4" ht="16.5" customHeight="1" x14ac:dyDescent="0.2">
      <c r="C98" s="12"/>
      <c r="D98" s="12"/>
    </row>
    <row r="99" spans="3:4" ht="16.5" customHeight="1" x14ac:dyDescent="0.2">
      <c r="C99" s="12"/>
      <c r="D99" s="12"/>
    </row>
    <row r="100" spans="3:4" ht="16.5" customHeight="1" x14ac:dyDescent="0.2">
      <c r="C100" s="12"/>
      <c r="D100" s="12"/>
    </row>
    <row r="101" spans="3:4" ht="16.5" customHeight="1" x14ac:dyDescent="0.2">
      <c r="C101" s="12"/>
      <c r="D101" s="12"/>
    </row>
    <row r="102" spans="3:4" ht="16.5" customHeight="1" x14ac:dyDescent="0.2">
      <c r="C102" s="12"/>
      <c r="D102" s="12"/>
    </row>
    <row r="103" spans="3:4" ht="16.5" customHeight="1" x14ac:dyDescent="0.2">
      <c r="C103" s="12"/>
      <c r="D103" s="12"/>
    </row>
    <row r="104" spans="3:4" ht="16.5" customHeight="1" x14ac:dyDescent="0.2">
      <c r="C104" s="12"/>
      <c r="D104" s="12"/>
    </row>
    <row r="105" spans="3:4" ht="16.5" customHeight="1" x14ac:dyDescent="0.2">
      <c r="C105" s="12"/>
      <c r="D105" s="12"/>
    </row>
    <row r="106" spans="3:4" ht="16.5" customHeight="1" x14ac:dyDescent="0.2">
      <c r="C106" s="12"/>
      <c r="D106" s="12"/>
    </row>
    <row r="107" spans="3:4" ht="16.5" customHeight="1" x14ac:dyDescent="0.2">
      <c r="C107" s="12"/>
      <c r="D107" s="12"/>
    </row>
    <row r="108" spans="3:4" ht="16.5" customHeight="1" x14ac:dyDescent="0.2">
      <c r="C108" s="12"/>
      <c r="D108" s="12"/>
    </row>
    <row r="109" spans="3:4" ht="16.5" customHeight="1" x14ac:dyDescent="0.2">
      <c r="C109" s="12"/>
      <c r="D109" s="12"/>
    </row>
    <row r="110" spans="3:4" ht="16.5" customHeight="1" x14ac:dyDescent="0.2">
      <c r="C110" s="12"/>
      <c r="D110" s="12"/>
    </row>
    <row r="111" spans="3:4" ht="16.5" customHeight="1" x14ac:dyDescent="0.2">
      <c r="C111" s="12"/>
      <c r="D111" s="12"/>
    </row>
    <row r="112" spans="3:4" ht="16.5" customHeight="1" x14ac:dyDescent="0.2">
      <c r="C112" s="12"/>
      <c r="D112" s="12"/>
    </row>
    <row r="113" spans="3:4" ht="16.5" customHeight="1" x14ac:dyDescent="0.2">
      <c r="C113" s="12"/>
      <c r="D113" s="12"/>
    </row>
    <row r="114" spans="3:4" ht="16.5" customHeight="1" x14ac:dyDescent="0.2">
      <c r="C114" s="12"/>
      <c r="D114" s="12"/>
    </row>
    <row r="115" spans="3:4" ht="16.5" customHeight="1" x14ac:dyDescent="0.2">
      <c r="C115" s="12"/>
      <c r="D115" s="12"/>
    </row>
    <row r="116" spans="3:4" ht="16.5" customHeight="1" x14ac:dyDescent="0.2">
      <c r="C116" s="12"/>
      <c r="D116" s="12"/>
    </row>
    <row r="117" spans="3:4" ht="16.5" customHeight="1" x14ac:dyDescent="0.2">
      <c r="C117" s="12"/>
      <c r="D117" s="12"/>
    </row>
    <row r="118" spans="3:4" ht="16.5" customHeight="1" x14ac:dyDescent="0.2">
      <c r="C118" s="12"/>
      <c r="D118" s="12"/>
    </row>
    <row r="119" spans="3:4" ht="16.5" customHeight="1" x14ac:dyDescent="0.2">
      <c r="C119" s="12"/>
      <c r="D119" s="12"/>
    </row>
    <row r="120" spans="3:4" ht="16.5" customHeight="1" x14ac:dyDescent="0.2">
      <c r="C120" s="12"/>
      <c r="D120" s="12"/>
    </row>
    <row r="121" spans="3:4" ht="16.5" customHeight="1" x14ac:dyDescent="0.2">
      <c r="C121" s="12"/>
      <c r="D121" s="12"/>
    </row>
    <row r="122" spans="3:4" ht="16.5" customHeight="1" x14ac:dyDescent="0.2">
      <c r="C122" s="12"/>
      <c r="D122" s="12"/>
    </row>
    <row r="123" spans="3:4" ht="16.5" customHeight="1" x14ac:dyDescent="0.2">
      <c r="C123" s="12"/>
      <c r="D123" s="12"/>
    </row>
    <row r="124" spans="3:4" ht="16.5" customHeight="1" x14ac:dyDescent="0.2">
      <c r="C124" s="12"/>
      <c r="D124" s="12"/>
    </row>
    <row r="125" spans="3:4" ht="16.5" customHeight="1" x14ac:dyDescent="0.2">
      <c r="C125" s="12"/>
      <c r="D125" s="12"/>
    </row>
    <row r="126" spans="3:4" ht="16.5" customHeight="1" x14ac:dyDescent="0.2">
      <c r="C126" s="12"/>
      <c r="D126" s="12"/>
    </row>
    <row r="127" spans="3:4" ht="16.5" customHeight="1" x14ac:dyDescent="0.2">
      <c r="C127" s="12"/>
      <c r="D127" s="12"/>
    </row>
    <row r="128" spans="3:4" ht="16.5" customHeight="1" x14ac:dyDescent="0.2">
      <c r="C128" s="12"/>
      <c r="D128" s="12"/>
    </row>
    <row r="129" spans="3:4" ht="16.5" customHeight="1" x14ac:dyDescent="0.2">
      <c r="C129" s="12"/>
      <c r="D129" s="12"/>
    </row>
    <row r="130" spans="3:4" ht="16.5" customHeight="1" x14ac:dyDescent="0.2">
      <c r="C130" s="12"/>
      <c r="D130" s="12"/>
    </row>
    <row r="131" spans="3:4" ht="16.5" customHeight="1" x14ac:dyDescent="0.2">
      <c r="C131" s="12"/>
      <c r="D131" s="12"/>
    </row>
    <row r="132" spans="3:4" ht="16.5" customHeight="1" x14ac:dyDescent="0.2">
      <c r="C132" s="12"/>
      <c r="D132" s="12"/>
    </row>
    <row r="133" spans="3:4" ht="16.5" customHeight="1" x14ac:dyDescent="0.2">
      <c r="C133" s="12"/>
      <c r="D133" s="12"/>
    </row>
    <row r="134" spans="3:4" ht="16.5" customHeight="1" x14ac:dyDescent="0.2">
      <c r="C134" s="12"/>
      <c r="D134" s="12"/>
    </row>
    <row r="135" spans="3:4" ht="16.5" customHeight="1" x14ac:dyDescent="0.2">
      <c r="C135" s="12"/>
      <c r="D135" s="12"/>
    </row>
    <row r="136" spans="3:4" ht="16.5" customHeight="1" x14ac:dyDescent="0.2">
      <c r="C136" s="12"/>
      <c r="D136" s="12"/>
    </row>
    <row r="137" spans="3:4" ht="16.5" customHeight="1" x14ac:dyDescent="0.2">
      <c r="C137" s="12"/>
      <c r="D137" s="12"/>
    </row>
    <row r="138" spans="3:4" ht="16.5" customHeight="1" x14ac:dyDescent="0.2">
      <c r="C138" s="12"/>
      <c r="D138" s="12"/>
    </row>
    <row r="139" spans="3:4" ht="16.5" customHeight="1" x14ac:dyDescent="0.2">
      <c r="C139" s="12"/>
      <c r="D139" s="12"/>
    </row>
    <row r="140" spans="3:4" ht="16.5" customHeight="1" x14ac:dyDescent="0.2">
      <c r="C140" s="12"/>
      <c r="D140" s="12"/>
    </row>
    <row r="141" spans="3:4" ht="16.5" customHeight="1" x14ac:dyDescent="0.2">
      <c r="C141" s="12"/>
      <c r="D141" s="12"/>
    </row>
    <row r="142" spans="3:4" ht="16.5" customHeight="1" x14ac:dyDescent="0.2">
      <c r="C142" s="12"/>
      <c r="D142" s="12"/>
    </row>
    <row r="143" spans="3:4" ht="16.5" customHeight="1" x14ac:dyDescent="0.2">
      <c r="C143" s="12"/>
      <c r="D143" s="12"/>
    </row>
    <row r="144" spans="3:4" ht="16.5" customHeight="1" x14ac:dyDescent="0.2">
      <c r="C144" s="12"/>
      <c r="D144" s="12"/>
    </row>
    <row r="145" spans="3:4" ht="16.5" customHeight="1" x14ac:dyDescent="0.2">
      <c r="C145" s="12"/>
      <c r="D145" s="12"/>
    </row>
    <row r="146" spans="3:4" ht="16.5" customHeight="1" x14ac:dyDescent="0.2">
      <c r="C146" s="12"/>
      <c r="D146" s="12"/>
    </row>
    <row r="147" spans="3:4" ht="16.5" customHeight="1" x14ac:dyDescent="0.2">
      <c r="C147" s="12"/>
      <c r="D147" s="12"/>
    </row>
    <row r="148" spans="3:4" ht="16.5" customHeight="1" x14ac:dyDescent="0.2">
      <c r="C148" s="12"/>
      <c r="D148" s="12"/>
    </row>
    <row r="149" spans="3:4" ht="16.5" customHeight="1" x14ac:dyDescent="0.2">
      <c r="C149" s="12"/>
      <c r="D149" s="12"/>
    </row>
    <row r="150" spans="3:4" ht="16.5" customHeight="1" x14ac:dyDescent="0.2">
      <c r="C150" s="12"/>
      <c r="D150" s="12"/>
    </row>
    <row r="151" spans="3:4" ht="16.5" customHeight="1" x14ac:dyDescent="0.2">
      <c r="C151" s="12"/>
      <c r="D151" s="12"/>
    </row>
    <row r="152" spans="3:4" ht="16.5" customHeight="1" x14ac:dyDescent="0.2">
      <c r="C152" s="12"/>
      <c r="D152" s="12"/>
    </row>
    <row r="153" spans="3:4" ht="16.5" customHeight="1" x14ac:dyDescent="0.2">
      <c r="C153" s="12"/>
      <c r="D153" s="12"/>
    </row>
    <row r="154" spans="3:4" ht="16.5" customHeight="1" x14ac:dyDescent="0.2">
      <c r="C154" s="12"/>
      <c r="D154" s="12"/>
    </row>
    <row r="155" spans="3:4" ht="16.5" customHeight="1" x14ac:dyDescent="0.2">
      <c r="C155" s="12"/>
      <c r="D155" s="12"/>
    </row>
    <row r="156" spans="3:4" ht="16.5" customHeight="1" x14ac:dyDescent="0.2">
      <c r="C156" s="12"/>
      <c r="D156" s="12"/>
    </row>
    <row r="157" spans="3:4" ht="16.5" customHeight="1" x14ac:dyDescent="0.2">
      <c r="C157" s="12"/>
      <c r="D157" s="12"/>
    </row>
    <row r="158" spans="3:4" ht="16.5" customHeight="1" x14ac:dyDescent="0.2">
      <c r="C158" s="12"/>
      <c r="D158" s="12"/>
    </row>
    <row r="159" spans="3:4" ht="16.5" customHeight="1" x14ac:dyDescent="0.2">
      <c r="C159" s="12"/>
      <c r="D159" s="12"/>
    </row>
    <row r="160" spans="3:4" ht="16.5" customHeight="1" x14ac:dyDescent="0.2">
      <c r="C160" s="12"/>
      <c r="D160" s="12"/>
    </row>
    <row r="161" spans="3:4" ht="16.5" customHeight="1" x14ac:dyDescent="0.2">
      <c r="C161" s="12"/>
      <c r="D161" s="12"/>
    </row>
    <row r="162" spans="3:4" ht="16.5" customHeight="1" x14ac:dyDescent="0.2">
      <c r="C162" s="12"/>
      <c r="D162" s="12"/>
    </row>
    <row r="163" spans="3:4" ht="16.5" customHeight="1" x14ac:dyDescent="0.2">
      <c r="C163" s="12"/>
      <c r="D163" s="12"/>
    </row>
    <row r="164" spans="3:4" ht="16.5" customHeight="1" x14ac:dyDescent="0.2">
      <c r="C164" s="12"/>
      <c r="D164" s="12"/>
    </row>
    <row r="165" spans="3:4" ht="16.5" customHeight="1" x14ac:dyDescent="0.2">
      <c r="C165" s="12"/>
      <c r="D165" s="12"/>
    </row>
    <row r="166" spans="3:4" ht="16.5" customHeight="1" x14ac:dyDescent="0.2">
      <c r="C166" s="12"/>
      <c r="D166" s="12"/>
    </row>
    <row r="167" spans="3:4" ht="16.5" customHeight="1" x14ac:dyDescent="0.2">
      <c r="C167" s="12"/>
      <c r="D167" s="12"/>
    </row>
    <row r="168" spans="3:4" ht="16.5" customHeight="1" x14ac:dyDescent="0.2">
      <c r="C168" s="12"/>
      <c r="D168" s="12"/>
    </row>
    <row r="169" spans="3:4" ht="16.5" customHeight="1" x14ac:dyDescent="0.2">
      <c r="C169" s="12"/>
      <c r="D169" s="12"/>
    </row>
    <row r="170" spans="3:4" ht="16.5" customHeight="1" x14ac:dyDescent="0.2">
      <c r="C170" s="12"/>
      <c r="D170" s="12"/>
    </row>
    <row r="171" spans="3:4" ht="16.5" customHeight="1" x14ac:dyDescent="0.2">
      <c r="C171" s="12"/>
      <c r="D171" s="12"/>
    </row>
    <row r="172" spans="3:4" ht="16.5" customHeight="1" x14ac:dyDescent="0.2">
      <c r="C172" s="12"/>
      <c r="D172" s="12"/>
    </row>
    <row r="173" spans="3:4" ht="16.5" customHeight="1" x14ac:dyDescent="0.2">
      <c r="C173" s="12"/>
      <c r="D173" s="12"/>
    </row>
    <row r="174" spans="3:4" ht="16.5" customHeight="1" x14ac:dyDescent="0.2">
      <c r="C174" s="12"/>
      <c r="D174" s="12"/>
    </row>
    <row r="175" spans="3:4" ht="16.5" customHeight="1" x14ac:dyDescent="0.2">
      <c r="C175" s="12"/>
      <c r="D175" s="12"/>
    </row>
    <row r="176" spans="3:4" ht="16.5" customHeight="1" x14ac:dyDescent="0.2">
      <c r="C176" s="12"/>
      <c r="D176" s="12"/>
    </row>
    <row r="177" spans="3:4" ht="16.5" customHeight="1" x14ac:dyDescent="0.2">
      <c r="C177" s="12"/>
      <c r="D177" s="12"/>
    </row>
    <row r="178" spans="3:4" ht="16.5" customHeight="1" x14ac:dyDescent="0.2">
      <c r="C178" s="12"/>
      <c r="D178" s="12"/>
    </row>
    <row r="179" spans="3:4" ht="16.5" customHeight="1" x14ac:dyDescent="0.2">
      <c r="C179" s="12"/>
      <c r="D179" s="12"/>
    </row>
    <row r="180" spans="3:4" ht="16.5" customHeight="1" x14ac:dyDescent="0.2">
      <c r="C180" s="12"/>
      <c r="D180" s="12"/>
    </row>
    <row r="181" spans="3:4" ht="16.5" customHeight="1" x14ac:dyDescent="0.2">
      <c r="C181" s="12"/>
      <c r="D181" s="12"/>
    </row>
    <row r="182" spans="3:4" ht="16.5" customHeight="1" x14ac:dyDescent="0.2">
      <c r="C182" s="12"/>
      <c r="D182" s="12"/>
    </row>
    <row r="183" spans="3:4" ht="16.5" customHeight="1" x14ac:dyDescent="0.2">
      <c r="C183" s="12"/>
      <c r="D183" s="12"/>
    </row>
    <row r="184" spans="3:4" ht="16.5" customHeight="1" x14ac:dyDescent="0.2">
      <c r="C184" s="12"/>
      <c r="D184" s="12"/>
    </row>
    <row r="185" spans="3:4" ht="16.5" customHeight="1" x14ac:dyDescent="0.2">
      <c r="C185" s="12"/>
      <c r="D185" s="12"/>
    </row>
    <row r="186" spans="3:4" ht="16.5" customHeight="1" x14ac:dyDescent="0.2">
      <c r="C186" s="12"/>
      <c r="D186" s="12"/>
    </row>
    <row r="187" spans="3:4" ht="16.5" customHeight="1" x14ac:dyDescent="0.2">
      <c r="C187" s="12"/>
      <c r="D187" s="12"/>
    </row>
    <row r="188" spans="3:4" ht="16.5" customHeight="1" x14ac:dyDescent="0.2">
      <c r="C188" s="12"/>
      <c r="D188" s="12"/>
    </row>
    <row r="189" spans="3:4" ht="16.5" customHeight="1" x14ac:dyDescent="0.2">
      <c r="C189" s="12"/>
      <c r="D189" s="12"/>
    </row>
    <row r="190" spans="3:4" ht="16.5" customHeight="1" x14ac:dyDescent="0.2">
      <c r="C190" s="12"/>
      <c r="D190" s="12"/>
    </row>
    <row r="191" spans="3:4" ht="16.5" customHeight="1" x14ac:dyDescent="0.2">
      <c r="C191" s="12"/>
      <c r="D191" s="12"/>
    </row>
    <row r="192" spans="3:4" ht="16.5" customHeight="1" x14ac:dyDescent="0.2">
      <c r="C192" s="12"/>
      <c r="D192" s="12"/>
    </row>
    <row r="193" spans="3:4" ht="16.5" customHeight="1" x14ac:dyDescent="0.2">
      <c r="C193" s="12"/>
      <c r="D193" s="12"/>
    </row>
    <row r="194" spans="3:4" ht="16.5" customHeight="1" x14ac:dyDescent="0.2">
      <c r="C194" s="12"/>
      <c r="D194" s="12"/>
    </row>
    <row r="195" spans="3:4" ht="16.5" customHeight="1" x14ac:dyDescent="0.2">
      <c r="C195" s="12"/>
      <c r="D195" s="12"/>
    </row>
    <row r="196" spans="3:4" ht="16.5" customHeight="1" x14ac:dyDescent="0.2">
      <c r="C196" s="12"/>
      <c r="D196" s="12"/>
    </row>
    <row r="197" spans="3:4" ht="16.5" customHeight="1" x14ac:dyDescent="0.2">
      <c r="C197" s="12"/>
      <c r="D197" s="12"/>
    </row>
    <row r="198" spans="3:4" ht="16.5" customHeight="1" x14ac:dyDescent="0.2">
      <c r="C198" s="12"/>
      <c r="D198" s="12"/>
    </row>
    <row r="199" spans="3:4" ht="16.5" customHeight="1" x14ac:dyDescent="0.2">
      <c r="C199" s="12"/>
      <c r="D199" s="12"/>
    </row>
    <row r="200" spans="3:4" ht="16.5" customHeight="1" x14ac:dyDescent="0.2">
      <c r="C200" s="12"/>
      <c r="D200" s="12"/>
    </row>
    <row r="201" spans="3:4" ht="16.5" customHeight="1" x14ac:dyDescent="0.2">
      <c r="C201" s="12"/>
      <c r="D201" s="12"/>
    </row>
    <row r="202" spans="3:4" ht="16.5" customHeight="1" x14ac:dyDescent="0.2">
      <c r="C202" s="12"/>
      <c r="D202" s="12"/>
    </row>
    <row r="203" spans="3:4" ht="16.5" customHeight="1" x14ac:dyDescent="0.2">
      <c r="C203" s="12"/>
      <c r="D203" s="12"/>
    </row>
    <row r="204" spans="3:4" ht="16.5" customHeight="1" x14ac:dyDescent="0.2">
      <c r="C204" s="12"/>
      <c r="D204" s="12"/>
    </row>
    <row r="205" spans="3:4" ht="16.5" customHeight="1" x14ac:dyDescent="0.2">
      <c r="C205" s="12"/>
      <c r="D205" s="12"/>
    </row>
    <row r="206" spans="3:4" ht="16.5" customHeight="1" x14ac:dyDescent="0.2">
      <c r="C206" s="12"/>
      <c r="D206" s="12"/>
    </row>
    <row r="207" spans="3:4" ht="16.5" customHeight="1" x14ac:dyDescent="0.2">
      <c r="C207" s="12"/>
      <c r="D207" s="12"/>
    </row>
    <row r="208" spans="3:4" ht="16.5" customHeight="1" x14ac:dyDescent="0.2">
      <c r="C208" s="12"/>
      <c r="D208" s="12"/>
    </row>
    <row r="209" spans="3:4" ht="16.5" customHeight="1" x14ac:dyDescent="0.2">
      <c r="C209" s="12"/>
      <c r="D209" s="12"/>
    </row>
    <row r="210" spans="3:4" ht="16.5" customHeight="1" x14ac:dyDescent="0.2">
      <c r="C210" s="12"/>
      <c r="D210" s="12"/>
    </row>
    <row r="211" spans="3:4" ht="16.5" customHeight="1" x14ac:dyDescent="0.2">
      <c r="C211" s="12"/>
      <c r="D211" s="12"/>
    </row>
    <row r="212" spans="3:4" ht="16.5" customHeight="1" x14ac:dyDescent="0.2">
      <c r="C212" s="12"/>
      <c r="D212" s="12"/>
    </row>
    <row r="213" spans="3:4" ht="16.5" customHeight="1" x14ac:dyDescent="0.2">
      <c r="C213" s="12"/>
      <c r="D213" s="12"/>
    </row>
    <row r="214" spans="3:4" ht="16.5" customHeight="1" x14ac:dyDescent="0.2">
      <c r="C214" s="12"/>
      <c r="D214" s="12"/>
    </row>
    <row r="215" spans="3:4" ht="16.5" customHeight="1" x14ac:dyDescent="0.2">
      <c r="C215" s="12"/>
      <c r="D215" s="12"/>
    </row>
    <row r="216" spans="3:4" ht="16.5" customHeight="1" x14ac:dyDescent="0.2">
      <c r="C216" s="12"/>
      <c r="D216" s="12"/>
    </row>
    <row r="217" spans="3:4" ht="16.5" customHeight="1" x14ac:dyDescent="0.2">
      <c r="C217" s="12"/>
      <c r="D217" s="12"/>
    </row>
    <row r="218" spans="3:4" ht="16.5" customHeight="1" x14ac:dyDescent="0.2">
      <c r="C218" s="12"/>
      <c r="D218" s="12"/>
    </row>
    <row r="219" spans="3:4" ht="16.5" customHeight="1" x14ac:dyDescent="0.2">
      <c r="C219" s="12"/>
      <c r="D219" s="12"/>
    </row>
    <row r="220" spans="3:4" ht="16.5" customHeight="1" x14ac:dyDescent="0.2">
      <c r="C220" s="12"/>
      <c r="D220" s="12"/>
    </row>
    <row r="221" spans="3:4" ht="16.5" customHeight="1" x14ac:dyDescent="0.2">
      <c r="C221" s="12"/>
      <c r="D221" s="12"/>
    </row>
    <row r="222" spans="3:4" ht="16.5" customHeight="1" x14ac:dyDescent="0.2">
      <c r="C222" s="12"/>
      <c r="D222" s="12"/>
    </row>
    <row r="223" spans="3:4" ht="16.5" customHeight="1" x14ac:dyDescent="0.2">
      <c r="C223" s="12"/>
      <c r="D223" s="12"/>
    </row>
    <row r="224" spans="3:4" ht="16.5" customHeight="1" x14ac:dyDescent="0.2">
      <c r="C224" s="12"/>
      <c r="D224" s="12"/>
    </row>
    <row r="225" spans="3:4" ht="16.5" customHeight="1" x14ac:dyDescent="0.2">
      <c r="C225" s="12"/>
      <c r="D225" s="12"/>
    </row>
    <row r="226" spans="3:4" ht="16.5" customHeight="1" x14ac:dyDescent="0.2">
      <c r="C226" s="12"/>
      <c r="D226" s="12"/>
    </row>
    <row r="227" spans="3:4" ht="16.5" customHeight="1" x14ac:dyDescent="0.2">
      <c r="C227" s="12"/>
      <c r="D227" s="12"/>
    </row>
    <row r="228" spans="3:4" ht="16.5" customHeight="1" x14ac:dyDescent="0.2">
      <c r="C228" s="12"/>
      <c r="D228" s="12"/>
    </row>
    <row r="229" spans="3:4" ht="16.5" customHeight="1" x14ac:dyDescent="0.2">
      <c r="C229" s="12"/>
      <c r="D229" s="12"/>
    </row>
    <row r="230" spans="3:4" ht="16.5" customHeight="1" x14ac:dyDescent="0.2">
      <c r="C230" s="12"/>
      <c r="D230" s="12"/>
    </row>
    <row r="231" spans="3:4" ht="16.5" customHeight="1" x14ac:dyDescent="0.2">
      <c r="C231" s="12"/>
      <c r="D231" s="12"/>
    </row>
    <row r="232" spans="3:4" ht="16.5" customHeight="1" x14ac:dyDescent="0.2">
      <c r="C232" s="12"/>
      <c r="D232" s="12"/>
    </row>
    <row r="233" spans="3:4" ht="16.5" customHeight="1" x14ac:dyDescent="0.2">
      <c r="C233" s="12"/>
      <c r="D233" s="12"/>
    </row>
    <row r="234" spans="3:4" ht="16.5" customHeight="1" x14ac:dyDescent="0.2">
      <c r="C234" s="12"/>
      <c r="D234" s="12"/>
    </row>
    <row r="235" spans="3:4" ht="16.5" customHeight="1" x14ac:dyDescent="0.2">
      <c r="C235" s="12"/>
      <c r="D235" s="12"/>
    </row>
    <row r="236" spans="3:4" ht="16.5" customHeight="1" x14ac:dyDescent="0.2">
      <c r="C236" s="12"/>
      <c r="D236" s="12"/>
    </row>
    <row r="237" spans="3:4" ht="16.5" customHeight="1" x14ac:dyDescent="0.2">
      <c r="C237" s="12"/>
      <c r="D237" s="12"/>
    </row>
    <row r="238" spans="3:4" ht="16.5" customHeight="1" x14ac:dyDescent="0.2">
      <c r="C238" s="12"/>
      <c r="D238" s="12"/>
    </row>
    <row r="239" spans="3:4" ht="16.5" customHeight="1" x14ac:dyDescent="0.2">
      <c r="C239" s="12"/>
      <c r="D239" s="12"/>
    </row>
    <row r="240" spans="3:4" ht="16.5" customHeight="1" x14ac:dyDescent="0.2">
      <c r="C240" s="12"/>
      <c r="D240" s="12"/>
    </row>
    <row r="241" spans="3:4" ht="16.5" customHeight="1" x14ac:dyDescent="0.2">
      <c r="C241" s="12"/>
      <c r="D241" s="12"/>
    </row>
    <row r="242" spans="3:4" ht="16.5" customHeight="1" x14ac:dyDescent="0.2">
      <c r="C242" s="12"/>
      <c r="D242" s="12"/>
    </row>
    <row r="243" spans="3:4" ht="16.5" customHeight="1" x14ac:dyDescent="0.2">
      <c r="C243" s="12"/>
      <c r="D243" s="12"/>
    </row>
    <row r="244" spans="3:4" ht="16.5" customHeight="1" x14ac:dyDescent="0.2">
      <c r="C244" s="12"/>
      <c r="D244" s="12"/>
    </row>
    <row r="245" spans="3:4" ht="16.5" customHeight="1" x14ac:dyDescent="0.2">
      <c r="C245" s="12"/>
      <c r="D245" s="12"/>
    </row>
    <row r="246" spans="3:4" ht="16.5" customHeight="1" x14ac:dyDescent="0.2">
      <c r="C246" s="12"/>
      <c r="D246" s="12"/>
    </row>
    <row r="247" spans="3:4" ht="16.5" customHeight="1" x14ac:dyDescent="0.2">
      <c r="C247" s="12"/>
      <c r="D247" s="12"/>
    </row>
    <row r="248" spans="3:4" ht="16.5" customHeight="1" x14ac:dyDescent="0.2">
      <c r="C248" s="12"/>
      <c r="D248" s="12"/>
    </row>
    <row r="249" spans="3:4" ht="16.5" customHeight="1" x14ac:dyDescent="0.2">
      <c r="C249" s="12"/>
      <c r="D249" s="12"/>
    </row>
    <row r="250" spans="3:4" ht="16.5" customHeight="1" x14ac:dyDescent="0.2">
      <c r="C250" s="12"/>
      <c r="D250" s="12"/>
    </row>
    <row r="251" spans="3:4" ht="16.5" customHeight="1" x14ac:dyDescent="0.2">
      <c r="C251" s="12"/>
      <c r="D251" s="12"/>
    </row>
    <row r="252" spans="3:4" ht="16.5" customHeight="1" x14ac:dyDescent="0.2">
      <c r="C252" s="12"/>
      <c r="D252" s="12"/>
    </row>
    <row r="253" spans="3:4" ht="16.5" customHeight="1" x14ac:dyDescent="0.2">
      <c r="C253" s="12"/>
      <c r="D253" s="12"/>
    </row>
    <row r="254" spans="3:4" ht="16.5" customHeight="1" x14ac:dyDescent="0.2">
      <c r="C254" s="12"/>
      <c r="D254" s="12"/>
    </row>
    <row r="255" spans="3:4" ht="16.5" customHeight="1" x14ac:dyDescent="0.2">
      <c r="C255" s="12"/>
      <c r="D255" s="12"/>
    </row>
    <row r="256" spans="3:4" ht="16.5" customHeight="1" x14ac:dyDescent="0.2">
      <c r="C256" s="12"/>
      <c r="D256" s="12"/>
    </row>
    <row r="257" spans="3:4" ht="16.5" customHeight="1" x14ac:dyDescent="0.2">
      <c r="C257" s="12"/>
      <c r="D257" s="12"/>
    </row>
    <row r="258" spans="3:4" ht="16.5" customHeight="1" x14ac:dyDescent="0.2">
      <c r="C258" s="12"/>
      <c r="D258" s="12"/>
    </row>
    <row r="259" spans="3:4" ht="16.5" customHeight="1" x14ac:dyDescent="0.2">
      <c r="C259" s="12"/>
      <c r="D259" s="12"/>
    </row>
    <row r="260" spans="3:4" ht="16.5" customHeight="1" x14ac:dyDescent="0.2">
      <c r="C260" s="12"/>
      <c r="D260" s="12"/>
    </row>
    <row r="261" spans="3:4" ht="16.5" customHeight="1" x14ac:dyDescent="0.2">
      <c r="C261" s="12"/>
      <c r="D261" s="12"/>
    </row>
    <row r="262" spans="3:4" ht="16.5" customHeight="1" x14ac:dyDescent="0.2">
      <c r="C262" s="12"/>
      <c r="D262" s="12"/>
    </row>
    <row r="263" spans="3:4" ht="16.5" customHeight="1" x14ac:dyDescent="0.2">
      <c r="C263" s="12"/>
      <c r="D263" s="12"/>
    </row>
    <row r="264" spans="3:4" ht="16.5" customHeight="1" x14ac:dyDescent="0.2">
      <c r="C264" s="12"/>
      <c r="D264" s="12"/>
    </row>
    <row r="265" spans="3:4" ht="16.5" customHeight="1" x14ac:dyDescent="0.2">
      <c r="C265" s="12"/>
      <c r="D265" s="12"/>
    </row>
    <row r="266" spans="3:4" ht="16.5" customHeight="1" x14ac:dyDescent="0.2">
      <c r="C266" s="12"/>
      <c r="D266" s="12"/>
    </row>
    <row r="267" spans="3:4" ht="16.5" customHeight="1" x14ac:dyDescent="0.2">
      <c r="C267" s="12"/>
      <c r="D267" s="12"/>
    </row>
    <row r="268" spans="3:4" ht="16.5" customHeight="1" x14ac:dyDescent="0.2">
      <c r="C268" s="12"/>
      <c r="D268" s="12"/>
    </row>
    <row r="269" spans="3:4" ht="16.5" customHeight="1" x14ac:dyDescent="0.2">
      <c r="C269" s="12"/>
      <c r="D269" s="12"/>
    </row>
    <row r="270" spans="3:4" ht="16.5" customHeight="1" x14ac:dyDescent="0.2">
      <c r="C270" s="12"/>
      <c r="D270" s="12"/>
    </row>
    <row r="271" spans="3:4" ht="16.5" customHeight="1" x14ac:dyDescent="0.2">
      <c r="C271" s="12"/>
      <c r="D271" s="12"/>
    </row>
    <row r="272" spans="3:4" ht="16.5" customHeight="1" x14ac:dyDescent="0.2">
      <c r="C272" s="12"/>
      <c r="D272" s="12"/>
    </row>
    <row r="273" spans="3:4" ht="16.5" customHeight="1" x14ac:dyDescent="0.2">
      <c r="C273" s="12"/>
      <c r="D273" s="12"/>
    </row>
    <row r="274" spans="3:4" ht="16.5" customHeight="1" x14ac:dyDescent="0.2">
      <c r="C274" s="12"/>
      <c r="D274" s="12"/>
    </row>
    <row r="275" spans="3:4" ht="16.5" customHeight="1" x14ac:dyDescent="0.2">
      <c r="C275" s="12"/>
      <c r="D275" s="12"/>
    </row>
    <row r="276" spans="3:4" ht="16.5" customHeight="1" x14ac:dyDescent="0.2">
      <c r="C276" s="12"/>
      <c r="D276" s="12"/>
    </row>
    <row r="277" spans="3:4" ht="16.5" customHeight="1" x14ac:dyDescent="0.2">
      <c r="C277" s="12"/>
      <c r="D277" s="12"/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2017-01-16T14:10:54Z</cp:lastPrinted>
  <dcterms:created xsi:type="dcterms:W3CDTF">2017-01-16T14:02:08Z</dcterms:created>
  <dcterms:modified xsi:type="dcterms:W3CDTF">2017-02-28T14:44:59Z</dcterms:modified>
</cp:coreProperties>
</file>