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Caroline\Desktop\Great Budworth Parish Council\Budget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H64" i="1"/>
  <c r="Q64" i="1" l="1"/>
  <c r="H56" i="1"/>
  <c r="H71" i="1" s="1"/>
  <c r="H73" i="1" s="1"/>
  <c r="G41" i="1"/>
  <c r="G73" i="1" s="1"/>
  <c r="H41" i="1"/>
  <c r="Q56" i="1" l="1"/>
  <c r="F9" i="1"/>
  <c r="R41" i="1" l="1"/>
  <c r="F71" i="1" l="1"/>
  <c r="Q67" i="1"/>
  <c r="Q29" i="1"/>
  <c r="B41" i="1"/>
  <c r="R73" i="1"/>
  <c r="R71" i="1"/>
  <c r="R49" i="1"/>
  <c r="Q36" i="1"/>
  <c r="Q23" i="1"/>
  <c r="Q22" i="1"/>
  <c r="Q21" i="1"/>
  <c r="F49" i="1"/>
  <c r="Q49" i="1" s="1"/>
  <c r="E71" i="1"/>
  <c r="E41" i="1"/>
  <c r="Q41" i="1" s="1"/>
  <c r="E16" i="1"/>
  <c r="B9" i="1"/>
  <c r="E73" i="1" l="1"/>
  <c r="Q73" i="1" s="1"/>
  <c r="Q71" i="1"/>
  <c r="F73" i="1"/>
  <c r="Q11" i="1"/>
  <c r="E9" i="1" l="1"/>
  <c r="E17" i="1" s="1"/>
  <c r="Q17" i="1" s="1"/>
  <c r="B16" i="1" l="1"/>
  <c r="C64" i="1" l="1"/>
  <c r="B17" i="1" l="1"/>
  <c r="D71" i="1" l="1"/>
  <c r="D64" i="1"/>
  <c r="D56" i="1"/>
  <c r="D49" i="1"/>
  <c r="D41" i="1"/>
  <c r="B49" i="1"/>
  <c r="B73" i="1" s="1"/>
  <c r="B56" i="1"/>
  <c r="B71" i="1"/>
  <c r="C49" i="1"/>
  <c r="C41" i="1"/>
  <c r="D73" i="1" l="1"/>
  <c r="C71" i="1" l="1"/>
  <c r="C73" i="1" l="1"/>
</calcChain>
</file>

<file path=xl/sharedStrings.xml><?xml version="1.0" encoding="utf-8"?>
<sst xmlns="http://schemas.openxmlformats.org/spreadsheetml/2006/main" count="82" uniqueCount="77">
  <si>
    <t xml:space="preserve"> BUDGET 2016/2017</t>
  </si>
  <si>
    <t>APRIL</t>
  </si>
  <si>
    <t>MAY</t>
  </si>
  <si>
    <t>JUNE</t>
  </si>
  <si>
    <t>JULY</t>
  </si>
  <si>
    <t>AUGUST</t>
  </si>
  <si>
    <t>OCTOBER</t>
  </si>
  <si>
    <t>MARCH</t>
  </si>
  <si>
    <t>BALANCE TO DATE</t>
  </si>
  <si>
    <t>INCOME</t>
  </si>
  <si>
    <t>ACCRUALS</t>
  </si>
  <si>
    <t>TOTAL</t>
  </si>
  <si>
    <t>PRECEPT</t>
  </si>
  <si>
    <t>GRANT CWAC</t>
  </si>
  <si>
    <t>EXPENDITURE</t>
  </si>
  <si>
    <t>ADMINISTRATION</t>
  </si>
  <si>
    <t>CLERKS SALARY (inc. Heating and lighting and broadband)</t>
  </si>
  <si>
    <t>TAX</t>
  </si>
  <si>
    <t>CLERK PENSION CONTRIBUTIONS</t>
  </si>
  <si>
    <t>INSURANCE</t>
  </si>
  <si>
    <t>TRAINING</t>
  </si>
  <si>
    <t>RENT</t>
  </si>
  <si>
    <t>WEBSITE</t>
  </si>
  <si>
    <t>CHAIRMANS ALLOWANCE</t>
  </si>
  <si>
    <t>SUB TOTAL</t>
  </si>
  <si>
    <t>MAINTENANCE</t>
  </si>
  <si>
    <t>THE AVENUE / TREES</t>
  </si>
  <si>
    <t>GENERAL MAINTENANCE</t>
  </si>
  <si>
    <t xml:space="preserve">GRANTS FUND </t>
  </si>
  <si>
    <t xml:space="preserve"> PARISH PROJECTS</t>
  </si>
  <si>
    <t>LIGHTING</t>
  </si>
  <si>
    <t>RESERVE</t>
  </si>
  <si>
    <t>RESERVE/CONTINGENCY</t>
  </si>
  <si>
    <t>TOTAL:</t>
  </si>
  <si>
    <t>ChALC/SLCC/CCA MEMBERSHIP</t>
  </si>
  <si>
    <t>VAT to be claimed</t>
  </si>
  <si>
    <t>TENNIS CLUB RENT</t>
  </si>
  <si>
    <t>As of 1st APRIL RESERVE ACCOUNT</t>
  </si>
  <si>
    <t>As of 1st APRIL CURRENT ACCOUNT</t>
  </si>
  <si>
    <t>SEPTEMBER</t>
  </si>
  <si>
    <t>NOVE,BER</t>
  </si>
  <si>
    <t>DECEMBER</t>
  </si>
  <si>
    <t>JANUARY</t>
  </si>
  <si>
    <t>FEBRUARY</t>
  </si>
  <si>
    <t>Section 137 Spending  Total for 2016/17 £2178.56</t>
  </si>
  <si>
    <t>GREAT BUDWORTH BUDGET  2017/18</t>
  </si>
  <si>
    <t>ACTUAL 2016-17 SPEND</t>
  </si>
  <si>
    <t>PROPOSED 2017-18</t>
  </si>
  <si>
    <t xml:space="preserve">STATIONERY/COPYING </t>
  </si>
  <si>
    <t xml:space="preserve">AUDIT </t>
  </si>
  <si>
    <t>ARNOLD BAKER TEXT BOOK</t>
  </si>
  <si>
    <t xml:space="preserve">PARISH FIELD AND TRAFFIC MANAGEMENT RECOMMENDATIONS </t>
  </si>
  <si>
    <t>ELECTION COSTS  (including £200 ringfenced from 2016/17)</t>
  </si>
  <si>
    <t>FOOTPATH RESTORATION IN THE AVENUE (hoping for grant)</t>
  </si>
  <si>
    <t>FIELDS IN TRUST</t>
  </si>
  <si>
    <t>ICO RENEWAL</t>
  </si>
  <si>
    <t>OFFICE EQUIPMENT  (renewal of software)</t>
  </si>
  <si>
    <t>CLERK'S EXPENSES (mileage)</t>
  </si>
  <si>
    <t>OVERALL TOTAL:</t>
  </si>
  <si>
    <t>VAT Reclamation (An additional £2370.00  still outstanding from Turners)</t>
  </si>
  <si>
    <t>Windows Office renewal</t>
  </si>
  <si>
    <t>Cardiac Science Defibulator</t>
  </si>
  <si>
    <t>OPENING  BALANCE</t>
  </si>
  <si>
    <t>CCA Membership</t>
  </si>
  <si>
    <t>Treefellers - The Avenue</t>
  </si>
  <si>
    <t>No Parking Signage</t>
  </si>
  <si>
    <t>SLCC Membership</t>
  </si>
  <si>
    <t>CHALCC Membership</t>
  </si>
  <si>
    <t>Internal Audit - JDH Business Services</t>
  </si>
  <si>
    <t>John Eaton - Summer Strim</t>
  </si>
  <si>
    <t>Budworth Bulletin Grant</t>
  </si>
  <si>
    <t>Churchyard Grant</t>
  </si>
  <si>
    <t>Friends of Great Budworth School</t>
  </si>
  <si>
    <t>PARISH HALL REFURBISHMENT</t>
  </si>
  <si>
    <t>Repair to damaged garden</t>
  </si>
  <si>
    <t>Mums and Tots</t>
  </si>
  <si>
    <t>PUMPHOUSE RESTORATION  (donation of £500 from  Heritage Soceity)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</si>
</sst>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/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" fillId="0" borderId="1" xfId="0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/>
    <xf numFmtId="43" fontId="2" fillId="0" borderId="1" xfId="0" applyNumberFormat="1" applyFont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Border="1"/>
    <xf numFmtId="2" fontId="1" fillId="0" borderId="1" xfId="0" applyNumberFormat="1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textRotation="90"/>
    </xf>
    <xf numFmtId="0" fontId="0" fillId="0" borderId="0" xfId="0" applyFill="1" applyBorder="1"/>
    <xf numFmtId="2" fontId="1" fillId="2" borderId="1" xfId="0" applyNumberFormat="1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2" fontId="1" fillId="3" borderId="1" xfId="0" applyNumberFormat="1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2" fontId="1" fillId="0" borderId="1" xfId="0" applyNumberFormat="1" applyFont="1" applyFill="1" applyBorder="1" applyAlignment="1">
      <alignment textRotation="90" wrapText="1"/>
    </xf>
    <xf numFmtId="0" fontId="1" fillId="3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0" fillId="2" borderId="1" xfId="0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4" fillId="4" borderId="1" xfId="0" applyFont="1" applyFill="1" applyBorder="1"/>
    <xf numFmtId="2" fontId="4" fillId="4" borderId="1" xfId="0" applyNumberFormat="1" applyFont="1" applyFill="1" applyBorder="1"/>
    <xf numFmtId="0" fontId="3" fillId="0" borderId="0" xfId="0" applyFont="1"/>
    <xf numFmtId="0" fontId="0" fillId="2" borderId="0" xfId="0" applyFill="1"/>
    <xf numFmtId="43" fontId="4" fillId="3" borderId="0" xfId="0" applyNumberFormat="1" applyFont="1" applyFill="1"/>
    <xf numFmtId="43" fontId="3" fillId="2" borderId="0" xfId="0" applyNumberFormat="1" applyFont="1" applyFill="1"/>
    <xf numFmtId="0" fontId="4" fillId="4" borderId="0" xfId="0" applyFont="1" applyFill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abSelected="1" topLeftCell="A3" zoomScale="57" zoomScaleNormal="57" workbookViewId="0">
      <selection activeCell="D45" sqref="D45"/>
    </sheetView>
  </sheetViews>
  <sheetFormatPr defaultColWidth="9.140625" defaultRowHeight="18.75" x14ac:dyDescent="0.3"/>
  <cols>
    <col min="1" max="1" width="89.7109375" style="3" customWidth="1"/>
    <col min="2" max="2" width="15.7109375" style="3" customWidth="1"/>
    <col min="3" max="3" width="15.5703125" style="2" customWidth="1"/>
    <col min="4" max="4" width="11.42578125" style="3" customWidth="1"/>
    <col min="5" max="5" width="14.7109375" style="3" customWidth="1"/>
    <col min="6" max="6" width="12.7109375" style="3" bestFit="1" customWidth="1"/>
    <col min="7" max="8" width="9.28515625" style="4" bestFit="1" customWidth="1"/>
    <col min="9" max="10" width="9.140625" style="4"/>
    <col min="11" max="16" width="9.140625" style="3"/>
    <col min="17" max="17" width="14.85546875" style="3" customWidth="1"/>
    <col min="18" max="18" width="10.5703125" style="3" customWidth="1"/>
    <col min="19" max="19" width="28.7109375" style="3" customWidth="1"/>
    <col min="20" max="22" width="9.140625" style="3"/>
    <col min="23" max="23" width="9.140625" style="3" customWidth="1"/>
    <col min="24" max="16384" width="9.140625" style="3"/>
  </cols>
  <sheetData>
    <row r="1" spans="1:20" x14ac:dyDescent="0.3">
      <c r="A1" s="1" t="s">
        <v>45</v>
      </c>
      <c r="B1" s="1"/>
    </row>
    <row r="2" spans="1:20" s="1" customFormat="1" ht="127.5" customHeight="1" x14ac:dyDescent="0.3">
      <c r="A2" s="5"/>
      <c r="B2" s="8" t="s">
        <v>47</v>
      </c>
      <c r="C2" s="33" t="s">
        <v>0</v>
      </c>
      <c r="D2" s="7" t="s">
        <v>46</v>
      </c>
      <c r="E2" s="7" t="s">
        <v>1</v>
      </c>
      <c r="F2" s="8" t="s">
        <v>2</v>
      </c>
      <c r="G2" s="9" t="s">
        <v>3</v>
      </c>
      <c r="H2" s="9" t="s">
        <v>4</v>
      </c>
      <c r="I2" s="9" t="s">
        <v>5</v>
      </c>
      <c r="J2" s="9" t="s">
        <v>39</v>
      </c>
      <c r="K2" s="8" t="s">
        <v>6</v>
      </c>
      <c r="L2" s="8" t="s">
        <v>40</v>
      </c>
      <c r="M2" s="9" t="s">
        <v>41</v>
      </c>
      <c r="N2" s="9" t="s">
        <v>42</v>
      </c>
      <c r="O2" s="9" t="s">
        <v>43</v>
      </c>
      <c r="P2" s="9" t="s">
        <v>7</v>
      </c>
      <c r="Q2" s="25" t="s">
        <v>8</v>
      </c>
      <c r="R2" s="23" t="s">
        <v>35</v>
      </c>
      <c r="S2" s="24" t="s">
        <v>44</v>
      </c>
      <c r="T2" s="6"/>
    </row>
    <row r="3" spans="1:20" ht="47.25" customHeight="1" x14ac:dyDescent="0.3">
      <c r="A3" s="1" t="s">
        <v>9</v>
      </c>
      <c r="B3" s="1"/>
      <c r="C3" s="11"/>
    </row>
    <row r="4" spans="1:20" x14ac:dyDescent="0.3">
      <c r="A4" s="1"/>
      <c r="B4" s="1"/>
      <c r="C4" s="11"/>
    </row>
    <row r="5" spans="1:20" ht="27" customHeight="1" x14ac:dyDescent="0.3">
      <c r="A5" s="5" t="s">
        <v>38</v>
      </c>
      <c r="B5" s="5">
        <v>7707.97</v>
      </c>
      <c r="E5" s="3">
        <v>7707.97</v>
      </c>
      <c r="F5" s="3">
        <v>19037.419999999998</v>
      </c>
      <c r="J5" s="26"/>
    </row>
    <row r="6" spans="1:20" ht="30.75" customHeight="1" x14ac:dyDescent="0.3">
      <c r="A6" s="5" t="s">
        <v>37</v>
      </c>
      <c r="B6" s="5">
        <v>2.13</v>
      </c>
      <c r="C6" s="12"/>
      <c r="E6" s="3">
        <v>2.13</v>
      </c>
      <c r="F6" s="3">
        <v>2.13</v>
      </c>
      <c r="J6" s="26"/>
    </row>
    <row r="7" spans="1:20" ht="29.25" customHeight="1" x14ac:dyDescent="0.3">
      <c r="A7" s="5" t="s">
        <v>10</v>
      </c>
      <c r="B7" s="5">
        <v>195.13</v>
      </c>
      <c r="C7" s="12"/>
    </row>
    <row r="8" spans="1:20" ht="29.25" customHeight="1" x14ac:dyDescent="0.3">
      <c r="A8" s="5"/>
      <c r="B8" s="5"/>
      <c r="C8" s="12"/>
    </row>
    <row r="9" spans="1:20" s="14" customFormat="1" ht="29.25" customHeight="1" x14ac:dyDescent="0.3">
      <c r="A9" s="1" t="s">
        <v>11</v>
      </c>
      <c r="B9" s="1">
        <f>SUM(B5:B6)</f>
        <v>7710.1</v>
      </c>
      <c r="C9" s="13"/>
      <c r="E9" s="14">
        <f>SUM(E5:E8)</f>
        <v>7710.1</v>
      </c>
      <c r="F9" s="14">
        <f>SUM(F5:F8)</f>
        <v>19039.55</v>
      </c>
      <c r="G9" s="15"/>
      <c r="H9" s="15"/>
      <c r="I9" s="15"/>
      <c r="J9" s="15"/>
    </row>
    <row r="10" spans="1:20" x14ac:dyDescent="0.3">
      <c r="A10" s="5"/>
      <c r="B10" s="5"/>
      <c r="C10" s="13"/>
    </row>
    <row r="11" spans="1:20" ht="30.75" customHeight="1" x14ac:dyDescent="0.3">
      <c r="A11" s="1" t="s">
        <v>62</v>
      </c>
      <c r="B11" s="1">
        <v>7710.01</v>
      </c>
      <c r="C11" s="11"/>
      <c r="Q11" s="3">
        <f>SUM(E11)</f>
        <v>0</v>
      </c>
    </row>
    <row r="12" spans="1:20" ht="28.5" customHeight="1" x14ac:dyDescent="0.3">
      <c r="A12" s="5" t="s">
        <v>12</v>
      </c>
      <c r="B12" s="17">
        <v>9391</v>
      </c>
      <c r="E12" s="12">
        <v>9391</v>
      </c>
    </row>
    <row r="13" spans="1:20" ht="30.75" customHeight="1" x14ac:dyDescent="0.3">
      <c r="A13" s="5" t="s">
        <v>13</v>
      </c>
      <c r="B13" s="5">
        <v>287</v>
      </c>
      <c r="E13" s="12">
        <v>287</v>
      </c>
    </row>
    <row r="14" spans="1:20" ht="29.25" customHeight="1" x14ac:dyDescent="0.3">
      <c r="A14" s="5" t="s">
        <v>36</v>
      </c>
      <c r="B14" s="5">
        <v>1</v>
      </c>
      <c r="C14" s="12">
        <v>1</v>
      </c>
      <c r="D14" s="3">
        <v>1</v>
      </c>
    </row>
    <row r="15" spans="1:20" ht="29.25" customHeight="1" x14ac:dyDescent="0.3">
      <c r="A15" s="5" t="s">
        <v>59</v>
      </c>
      <c r="B15" s="5"/>
      <c r="C15" s="12"/>
      <c r="E15" s="3">
        <v>2292.4899999999998</v>
      </c>
    </row>
    <row r="16" spans="1:20" s="14" customFormat="1" ht="32.25" customHeight="1" x14ac:dyDescent="0.3">
      <c r="A16" s="1" t="s">
        <v>11</v>
      </c>
      <c r="B16" s="1">
        <f>SUM(B12:B14)</f>
        <v>9679</v>
      </c>
      <c r="C16" s="11"/>
      <c r="E16" s="43">
        <f>SUM(E12:E15)</f>
        <v>11970.49</v>
      </c>
      <c r="G16" s="15"/>
      <c r="H16" s="15"/>
      <c r="I16" s="15"/>
      <c r="J16" s="15"/>
      <c r="Q16" s="13"/>
    </row>
    <row r="17" spans="1:18" s="41" customFormat="1" ht="27.75" customHeight="1" x14ac:dyDescent="0.3">
      <c r="A17" s="39" t="s">
        <v>58</v>
      </c>
      <c r="B17" s="39">
        <f>SUM(B9+B16)</f>
        <v>17389.099999999999</v>
      </c>
      <c r="C17" s="40"/>
      <c r="E17" s="47">
        <f>SUM(E9:E15)</f>
        <v>19680.589999999997</v>
      </c>
      <c r="F17" s="42">
        <v>19039.599999999999</v>
      </c>
      <c r="Q17" s="42">
        <f>SUM(E17)</f>
        <v>19680.589999999997</v>
      </c>
    </row>
    <row r="18" spans="1:18" s="14" customFormat="1" ht="24" customHeight="1" x14ac:dyDescent="0.3">
      <c r="A18" s="1"/>
      <c r="B18" s="1"/>
      <c r="C18" s="11"/>
      <c r="E18" s="13"/>
      <c r="G18" s="15"/>
      <c r="H18" s="15"/>
      <c r="I18" s="15"/>
      <c r="J18" s="15"/>
      <c r="Q18" s="13"/>
    </row>
    <row r="19" spans="1:18" ht="27" customHeight="1" x14ac:dyDescent="0.3">
      <c r="A19" s="1" t="s">
        <v>14</v>
      </c>
      <c r="B19" s="1"/>
      <c r="C19" s="11"/>
    </row>
    <row r="20" spans="1:18" ht="30" customHeight="1" x14ac:dyDescent="0.3">
      <c r="A20" s="1" t="s">
        <v>15</v>
      </c>
      <c r="B20" s="1"/>
      <c r="C20" s="11"/>
    </row>
    <row r="21" spans="1:18" ht="29.25" customHeight="1" x14ac:dyDescent="0.3">
      <c r="A21" s="16" t="s">
        <v>16</v>
      </c>
      <c r="B21" s="16">
        <v>3531</v>
      </c>
      <c r="C21" s="2">
        <v>6000</v>
      </c>
      <c r="D21" s="3">
        <v>5903</v>
      </c>
      <c r="E21" s="3">
        <v>485.99</v>
      </c>
      <c r="F21" s="3">
        <v>491.91</v>
      </c>
      <c r="G21" s="4">
        <v>505.88</v>
      </c>
      <c r="H21" s="48">
        <v>113.29</v>
      </c>
      <c r="Q21" s="12">
        <f>SUM(E21:P21)</f>
        <v>1597.0700000000002</v>
      </c>
    </row>
    <row r="22" spans="1:18" ht="29.25" customHeight="1" x14ac:dyDescent="0.3">
      <c r="A22" s="16" t="s">
        <v>17</v>
      </c>
      <c r="B22" s="16">
        <v>0</v>
      </c>
      <c r="C22" s="2">
        <v>0</v>
      </c>
      <c r="D22" s="3">
        <v>0</v>
      </c>
      <c r="E22" s="3">
        <v>5.2</v>
      </c>
      <c r="Q22" s="3">
        <f>SUM(E22:P22)</f>
        <v>5.2</v>
      </c>
    </row>
    <row r="23" spans="1:18" ht="29.25" customHeight="1" x14ac:dyDescent="0.3">
      <c r="A23" s="16" t="s">
        <v>18</v>
      </c>
      <c r="B23" s="16">
        <v>30</v>
      </c>
      <c r="C23" s="2">
        <v>65</v>
      </c>
      <c r="D23" s="3">
        <v>49.6</v>
      </c>
      <c r="E23" s="3">
        <v>4.96</v>
      </c>
      <c r="F23" s="3">
        <v>5.1100000000000003</v>
      </c>
      <c r="H23" s="48">
        <v>1.1499999999999999</v>
      </c>
      <c r="Q23" s="3">
        <f>SUM(E23:P23)</f>
        <v>11.22</v>
      </c>
    </row>
    <row r="24" spans="1:18" ht="30.75" customHeight="1" x14ac:dyDescent="0.3">
      <c r="A24" s="5" t="s">
        <v>57</v>
      </c>
      <c r="B24" s="5">
        <v>200</v>
      </c>
      <c r="C24" s="2">
        <v>300</v>
      </c>
      <c r="D24" s="3">
        <v>240</v>
      </c>
      <c r="F24" s="3">
        <v>48.15</v>
      </c>
      <c r="H24" s="48">
        <v>21.6</v>
      </c>
    </row>
    <row r="25" spans="1:18" ht="29.25" customHeight="1" x14ac:dyDescent="0.3">
      <c r="A25" s="17" t="s">
        <v>19</v>
      </c>
      <c r="B25" s="17">
        <v>650</v>
      </c>
      <c r="C25" s="18">
        <v>700</v>
      </c>
      <c r="D25" s="3">
        <v>636.26</v>
      </c>
      <c r="K25" s="4"/>
    </row>
    <row r="26" spans="1:18" s="4" customFormat="1" ht="32.25" customHeight="1" x14ac:dyDescent="0.3">
      <c r="A26" s="17" t="s">
        <v>48</v>
      </c>
      <c r="B26" s="17">
        <v>200</v>
      </c>
      <c r="C26" s="18">
        <v>200</v>
      </c>
      <c r="D26" s="4">
        <v>312</v>
      </c>
    </row>
    <row r="27" spans="1:18" s="4" customFormat="1" ht="29.25" customHeight="1" x14ac:dyDescent="0.3">
      <c r="A27" s="17" t="s">
        <v>49</v>
      </c>
      <c r="B27" s="17">
        <v>250</v>
      </c>
      <c r="C27" s="18">
        <v>200</v>
      </c>
      <c r="D27" s="4">
        <v>237</v>
      </c>
      <c r="F27" s="4">
        <v>134.4</v>
      </c>
      <c r="Q27" s="4">
        <v>134.4</v>
      </c>
      <c r="R27" s="4">
        <v>22.4</v>
      </c>
    </row>
    <row r="28" spans="1:18" s="4" customFormat="1" ht="29.25" customHeight="1" x14ac:dyDescent="0.3">
      <c r="A28" s="17" t="s">
        <v>68</v>
      </c>
      <c r="B28" s="17"/>
      <c r="C28" s="18"/>
    </row>
    <row r="29" spans="1:18" ht="30" customHeight="1" x14ac:dyDescent="0.3">
      <c r="A29" s="17" t="s">
        <v>34</v>
      </c>
      <c r="B29" s="17">
        <v>220</v>
      </c>
      <c r="C29" s="18">
        <v>220</v>
      </c>
      <c r="D29" s="3">
        <v>203</v>
      </c>
      <c r="Q29" s="3">
        <f>SUM(F30:F32)</f>
        <v>166.6</v>
      </c>
    </row>
    <row r="30" spans="1:18" ht="30" customHeight="1" x14ac:dyDescent="0.3">
      <c r="A30" s="17" t="s">
        <v>63</v>
      </c>
      <c r="B30" s="17"/>
      <c r="C30" s="18"/>
      <c r="F30" s="3">
        <v>20</v>
      </c>
    </row>
    <row r="31" spans="1:18" ht="30" customHeight="1" x14ac:dyDescent="0.3">
      <c r="A31" s="17" t="s">
        <v>66</v>
      </c>
      <c r="B31" s="17"/>
      <c r="C31" s="18"/>
      <c r="F31" s="3">
        <v>43</v>
      </c>
    </row>
    <row r="32" spans="1:18" ht="30" customHeight="1" x14ac:dyDescent="0.3">
      <c r="A32" s="17" t="s">
        <v>67</v>
      </c>
      <c r="B32" s="17"/>
      <c r="C32" s="18"/>
      <c r="F32" s="3">
        <v>103.6</v>
      </c>
    </row>
    <row r="33" spans="1:18" ht="30.75" customHeight="1" x14ac:dyDescent="0.3">
      <c r="A33" s="17" t="s">
        <v>20</v>
      </c>
      <c r="B33" s="17">
        <v>400</v>
      </c>
      <c r="C33" s="18">
        <v>400</v>
      </c>
      <c r="D33" s="3">
        <v>405</v>
      </c>
    </row>
    <row r="34" spans="1:18" ht="30" customHeight="1" x14ac:dyDescent="0.3">
      <c r="A34" s="17" t="s">
        <v>21</v>
      </c>
      <c r="B34" s="17">
        <v>250</v>
      </c>
      <c r="C34" s="18">
        <v>400</v>
      </c>
      <c r="D34" s="3">
        <v>240</v>
      </c>
    </row>
    <row r="35" spans="1:18" ht="30" customHeight="1" x14ac:dyDescent="0.3">
      <c r="A35" s="17" t="s">
        <v>22</v>
      </c>
      <c r="B35" s="17">
        <v>150</v>
      </c>
      <c r="C35" s="18">
        <v>150</v>
      </c>
      <c r="D35" s="3">
        <v>0</v>
      </c>
    </row>
    <row r="36" spans="1:18" ht="30.75" customHeight="1" x14ac:dyDescent="0.3">
      <c r="A36" s="17" t="s">
        <v>56</v>
      </c>
      <c r="B36" s="17">
        <v>120</v>
      </c>
      <c r="C36" s="18">
        <v>50</v>
      </c>
      <c r="D36" s="3">
        <v>120</v>
      </c>
      <c r="Q36" s="3">
        <f>SUM(E37)</f>
        <v>59.99</v>
      </c>
      <c r="R36" s="3">
        <v>10</v>
      </c>
    </row>
    <row r="37" spans="1:18" ht="30.75" customHeight="1" x14ac:dyDescent="0.3">
      <c r="A37" s="17" t="s">
        <v>60</v>
      </c>
      <c r="B37" s="17"/>
      <c r="C37" s="18"/>
      <c r="E37" s="3">
        <v>59.99</v>
      </c>
    </row>
    <row r="38" spans="1:18" ht="30.75" customHeight="1" x14ac:dyDescent="0.3">
      <c r="A38" s="17" t="s">
        <v>50</v>
      </c>
      <c r="B38" s="17">
        <v>76.599999999999994</v>
      </c>
      <c r="C38" s="18">
        <v>0</v>
      </c>
      <c r="D38" s="3">
        <v>0</v>
      </c>
    </row>
    <row r="39" spans="1:18" ht="30" customHeight="1" x14ac:dyDescent="0.3">
      <c r="A39" s="5" t="s">
        <v>23</v>
      </c>
      <c r="B39" s="5">
        <v>0</v>
      </c>
      <c r="C39" s="18">
        <v>50</v>
      </c>
      <c r="D39" s="3">
        <v>0</v>
      </c>
    </row>
    <row r="40" spans="1:18" ht="28.5" customHeight="1" x14ac:dyDescent="0.3">
      <c r="A40" s="5" t="s">
        <v>55</v>
      </c>
      <c r="B40" s="5">
        <v>40</v>
      </c>
      <c r="C40" s="18">
        <v>0</v>
      </c>
      <c r="D40" s="3">
        <v>35</v>
      </c>
    </row>
    <row r="41" spans="1:18" s="28" customFormat="1" ht="29.25" customHeight="1" x14ac:dyDescent="0.3">
      <c r="A41" s="29" t="s">
        <v>24</v>
      </c>
      <c r="B41" s="45">
        <f>SUM(B21:B40)</f>
        <v>6117.6</v>
      </c>
      <c r="C41" s="30">
        <f>SUM(C21:C39)</f>
        <v>8735</v>
      </c>
      <c r="D41" s="28">
        <f>SUM(D21:D39)</f>
        <v>8345.86</v>
      </c>
      <c r="E41" s="31">
        <f>SUM(E21:E40)</f>
        <v>556.14</v>
      </c>
      <c r="F41" s="31">
        <v>850.56</v>
      </c>
      <c r="G41" s="31">
        <f>SUM(G21:G40)</f>
        <v>505.88</v>
      </c>
      <c r="H41" s="31">
        <f>SUM(H21:H40)</f>
        <v>136.04000000000002</v>
      </c>
      <c r="I41" s="31"/>
      <c r="J41" s="31"/>
      <c r="K41" s="31"/>
      <c r="Q41" s="32">
        <f>SUM(E41:P41)</f>
        <v>2048.62</v>
      </c>
      <c r="R41" s="28">
        <f>SUM(R21:R40)</f>
        <v>32.4</v>
      </c>
    </row>
    <row r="42" spans="1:18" ht="29.25" customHeight="1" x14ac:dyDescent="0.3">
      <c r="A42" s="10" t="s">
        <v>25</v>
      </c>
      <c r="B42" s="10"/>
      <c r="C42" s="12"/>
    </row>
    <row r="43" spans="1:18" ht="29.25" customHeight="1" x14ac:dyDescent="0.3">
      <c r="A43" s="17" t="s">
        <v>26</v>
      </c>
      <c r="B43" s="17">
        <v>4000</v>
      </c>
      <c r="C43" s="2">
        <v>3000</v>
      </c>
      <c r="D43" s="3">
        <v>2352</v>
      </c>
    </row>
    <row r="44" spans="1:18" ht="29.25" customHeight="1" x14ac:dyDescent="0.3">
      <c r="A44" s="17" t="s">
        <v>64</v>
      </c>
      <c r="B44" s="17"/>
      <c r="F44" s="3">
        <v>2496</v>
      </c>
      <c r="R44" s="3">
        <v>416</v>
      </c>
    </row>
    <row r="45" spans="1:18" ht="29.25" customHeight="1" x14ac:dyDescent="0.3">
      <c r="A45" s="17" t="s">
        <v>69</v>
      </c>
      <c r="B45" s="17"/>
      <c r="H45" s="48">
        <v>130</v>
      </c>
    </row>
    <row r="46" spans="1:18" ht="30.75" customHeight="1" x14ac:dyDescent="0.3">
      <c r="A46" s="17" t="s">
        <v>27</v>
      </c>
      <c r="B46" s="17">
        <v>300</v>
      </c>
      <c r="C46" s="18">
        <v>650</v>
      </c>
      <c r="D46" s="3">
        <v>650</v>
      </c>
    </row>
    <row r="47" spans="1:18" ht="29.25" customHeight="1" x14ac:dyDescent="0.3">
      <c r="A47" s="17" t="s">
        <v>76</v>
      </c>
      <c r="B47" s="17">
        <v>735</v>
      </c>
      <c r="C47" s="18">
        <v>1400</v>
      </c>
      <c r="D47" s="3">
        <v>1020</v>
      </c>
      <c r="K47" s="4"/>
      <c r="L47" s="4"/>
    </row>
    <row r="48" spans="1:18" ht="29.25" customHeight="1" x14ac:dyDescent="0.3">
      <c r="A48" s="17" t="s">
        <v>53</v>
      </c>
      <c r="B48" s="17">
        <v>0</v>
      </c>
      <c r="C48" s="18">
        <v>0</v>
      </c>
      <c r="D48" s="3">
        <v>0</v>
      </c>
      <c r="K48" s="4"/>
      <c r="L48" s="4"/>
    </row>
    <row r="49" spans="1:18" s="28" customFormat="1" ht="30.75" customHeight="1" x14ac:dyDescent="0.3">
      <c r="A49" s="29" t="s">
        <v>24</v>
      </c>
      <c r="B49" s="34">
        <f>SUM(B43:B48)</f>
        <v>5035</v>
      </c>
      <c r="C49" s="30">
        <f>SUM(C43:C48)</f>
        <v>5050</v>
      </c>
      <c r="D49" s="28">
        <f>SUM(D43:D48)</f>
        <v>4022</v>
      </c>
      <c r="F49" s="31">
        <f>SUM(F44:F48)</f>
        <v>2496</v>
      </c>
      <c r="H49" s="28">
        <v>130</v>
      </c>
      <c r="L49" s="31"/>
      <c r="Q49" s="31">
        <f>SUM(E49:P49)</f>
        <v>2626</v>
      </c>
      <c r="R49" s="28">
        <f>SUM(R44:R48)</f>
        <v>416</v>
      </c>
    </row>
    <row r="50" spans="1:18" ht="17.25" customHeight="1" x14ac:dyDescent="0.3">
      <c r="A50" s="19"/>
      <c r="B50" s="19"/>
      <c r="C50" s="11"/>
      <c r="F50" s="14"/>
      <c r="Q50" s="14"/>
    </row>
    <row r="51" spans="1:18" ht="29.25" customHeight="1" x14ac:dyDescent="0.3">
      <c r="A51" s="1" t="s">
        <v>28</v>
      </c>
      <c r="B51" s="1">
        <v>1000</v>
      </c>
      <c r="C51" s="2">
        <v>1000</v>
      </c>
      <c r="D51" s="3">
        <v>925</v>
      </c>
      <c r="Q51" s="3">
        <v>750</v>
      </c>
    </row>
    <row r="52" spans="1:18" ht="29.25" customHeight="1" x14ac:dyDescent="0.3">
      <c r="A52" s="5" t="s">
        <v>70</v>
      </c>
      <c r="B52" s="1"/>
      <c r="H52" s="4">
        <v>250</v>
      </c>
    </row>
    <row r="53" spans="1:18" ht="29.25" customHeight="1" x14ac:dyDescent="0.3">
      <c r="A53" s="5" t="s">
        <v>71</v>
      </c>
      <c r="B53" s="1"/>
      <c r="H53" s="4">
        <v>250</v>
      </c>
    </row>
    <row r="54" spans="1:18" ht="29.25" customHeight="1" x14ac:dyDescent="0.3">
      <c r="A54" s="5" t="s">
        <v>75</v>
      </c>
      <c r="B54" s="1"/>
      <c r="H54" s="4">
        <v>250</v>
      </c>
    </row>
    <row r="55" spans="1:18" ht="29.25" customHeight="1" x14ac:dyDescent="0.3">
      <c r="A55" s="5" t="s">
        <v>72</v>
      </c>
      <c r="B55" s="1"/>
      <c r="H55" s="4">
        <v>250</v>
      </c>
    </row>
    <row r="56" spans="1:18" s="28" customFormat="1" ht="32.25" customHeight="1" x14ac:dyDescent="0.3">
      <c r="A56" s="29" t="s">
        <v>24</v>
      </c>
      <c r="B56" s="34">
        <f>SUM(B51)</f>
        <v>1000</v>
      </c>
      <c r="C56" s="30">
        <v>1000</v>
      </c>
      <c r="D56" s="28">
        <f>SUM(D51)</f>
        <v>925</v>
      </c>
      <c r="F56" s="31"/>
      <c r="H56" s="31">
        <f>SUM(H52:H55)</f>
        <v>1000</v>
      </c>
      <c r="Q56" s="31">
        <f>SUM(E56:O56)</f>
        <v>1000</v>
      </c>
      <c r="R56" s="28">
        <v>0</v>
      </c>
    </row>
    <row r="57" spans="1:18" ht="16.5" customHeight="1" x14ac:dyDescent="0.3">
      <c r="A57" s="19"/>
      <c r="B57" s="19"/>
      <c r="C57" s="11"/>
      <c r="F57" s="14"/>
      <c r="Q57" s="14"/>
    </row>
    <row r="58" spans="1:18" ht="29.25" customHeight="1" x14ac:dyDescent="0.3">
      <c r="A58" s="10" t="s">
        <v>29</v>
      </c>
      <c r="B58" s="10"/>
    </row>
    <row r="59" spans="1:18" ht="29.25" customHeight="1" x14ac:dyDescent="0.3">
      <c r="A59" s="17" t="s">
        <v>51</v>
      </c>
      <c r="B59" s="17">
        <v>0</v>
      </c>
      <c r="C59" s="18">
        <v>6300</v>
      </c>
      <c r="D59" s="3">
        <v>7896</v>
      </c>
    </row>
    <row r="60" spans="1:18" ht="28.5" customHeight="1" x14ac:dyDescent="0.3">
      <c r="A60" s="17" t="s">
        <v>30</v>
      </c>
      <c r="B60" s="17">
        <v>0</v>
      </c>
      <c r="C60" s="18">
        <v>1000</v>
      </c>
      <c r="D60" s="3">
        <v>0</v>
      </c>
    </row>
    <row r="61" spans="1:18" ht="28.5" customHeight="1" x14ac:dyDescent="0.3">
      <c r="A61" s="17" t="s">
        <v>73</v>
      </c>
      <c r="B61" s="17">
        <v>3000</v>
      </c>
      <c r="C61" s="18"/>
      <c r="Q61" s="3">
        <v>386.5</v>
      </c>
    </row>
    <row r="62" spans="1:18" ht="28.5" customHeight="1" x14ac:dyDescent="0.3">
      <c r="A62" s="17" t="s">
        <v>74</v>
      </c>
      <c r="B62" s="17"/>
      <c r="C62" s="18"/>
      <c r="H62" s="4">
        <v>386.5</v>
      </c>
    </row>
    <row r="63" spans="1:18" ht="28.5" customHeight="1" x14ac:dyDescent="0.3">
      <c r="A63" s="5" t="s">
        <v>54</v>
      </c>
      <c r="B63" s="5">
        <v>100</v>
      </c>
      <c r="C63" s="18">
        <v>0</v>
      </c>
      <c r="D63" s="3">
        <v>0</v>
      </c>
    </row>
    <row r="64" spans="1:18" s="28" customFormat="1" ht="30" customHeight="1" x14ac:dyDescent="0.3">
      <c r="A64" s="29" t="s">
        <v>24</v>
      </c>
      <c r="B64" s="34">
        <f>SUM(B58:B63)</f>
        <v>3100</v>
      </c>
      <c r="C64" s="30">
        <f>SUM(C59:C63)</f>
        <v>7300</v>
      </c>
      <c r="D64" s="28">
        <f>SUM(D59:D60)</f>
        <v>7896</v>
      </c>
      <c r="F64" s="31"/>
      <c r="H64" s="31">
        <f>SUM(H62:H63)</f>
        <v>386.5</v>
      </c>
      <c r="Q64" s="31">
        <f>SUM(E64:P64)</f>
        <v>386.5</v>
      </c>
      <c r="R64" s="28">
        <v>0</v>
      </c>
    </row>
    <row r="65" spans="1:19" ht="15.75" customHeight="1" x14ac:dyDescent="0.3">
      <c r="A65" s="20"/>
      <c r="B65" s="20"/>
      <c r="C65" s="11"/>
      <c r="F65" s="14"/>
      <c r="H65" s="15"/>
      <c r="Q65" s="14"/>
    </row>
    <row r="66" spans="1:19" ht="32.25" customHeight="1" x14ac:dyDescent="0.3">
      <c r="A66" s="10" t="s">
        <v>31</v>
      </c>
      <c r="B66" s="10"/>
      <c r="C66" s="12"/>
    </row>
    <row r="67" spans="1:19" ht="25.5" customHeight="1" x14ac:dyDescent="0.3">
      <c r="A67" s="17" t="s">
        <v>32</v>
      </c>
      <c r="B67" s="17">
        <v>4000</v>
      </c>
      <c r="C67" s="12">
        <v>4000</v>
      </c>
      <c r="D67" s="3">
        <v>65</v>
      </c>
      <c r="Q67" s="3">
        <f>SUM(E68:P69)</f>
        <v>73.44</v>
      </c>
    </row>
    <row r="68" spans="1:19" ht="25.5" customHeight="1" x14ac:dyDescent="0.3">
      <c r="A68" s="17" t="s">
        <v>61</v>
      </c>
      <c r="B68" s="17"/>
      <c r="C68" s="12"/>
      <c r="E68" s="3">
        <v>29.94</v>
      </c>
    </row>
    <row r="69" spans="1:19" ht="25.5" customHeight="1" x14ac:dyDescent="0.3">
      <c r="A69" s="17" t="s">
        <v>65</v>
      </c>
      <c r="B69" s="17"/>
      <c r="C69" s="12"/>
      <c r="F69" s="3">
        <v>43.5</v>
      </c>
      <c r="R69" s="3">
        <v>6.67</v>
      </c>
    </row>
    <row r="70" spans="1:19" ht="30" customHeight="1" x14ac:dyDescent="0.3">
      <c r="A70" s="17" t="s">
        <v>52</v>
      </c>
      <c r="B70" s="17">
        <v>300</v>
      </c>
      <c r="C70" s="12">
        <v>200</v>
      </c>
      <c r="D70" s="3">
        <v>0</v>
      </c>
    </row>
    <row r="71" spans="1:19" s="28" customFormat="1" ht="30" customHeight="1" x14ac:dyDescent="0.3">
      <c r="A71" s="29" t="s">
        <v>24</v>
      </c>
      <c r="B71" s="34">
        <f>SUM(B67:B70)</f>
        <v>4300</v>
      </c>
      <c r="C71" s="30">
        <f>SUM(C67:C70)</f>
        <v>4200</v>
      </c>
      <c r="D71" s="28">
        <f>SUM(D67:D70)</f>
        <v>65</v>
      </c>
      <c r="E71" s="28">
        <f>SUM(E67:E70)</f>
        <v>29.94</v>
      </c>
      <c r="F71" s="34">
        <f>SUM(F67:F70)</f>
        <v>43.5</v>
      </c>
      <c r="G71" s="28">
        <v>0</v>
      </c>
      <c r="H71" s="31">
        <f>SUM(H64+H56+H49+H41)</f>
        <v>1652.54</v>
      </c>
      <c r="Q71" s="31">
        <f>SUM(E71:O71)</f>
        <v>1725.98</v>
      </c>
      <c r="R71" s="28">
        <f>SUM(R69:R70)</f>
        <v>6.67</v>
      </c>
    </row>
    <row r="72" spans="1:19" x14ac:dyDescent="0.3">
      <c r="A72" s="19"/>
      <c r="B72" s="19"/>
      <c r="C72" s="12"/>
    </row>
    <row r="73" spans="1:19" s="36" customFormat="1" ht="30.75" customHeight="1" x14ac:dyDescent="0.3">
      <c r="A73" s="35" t="s">
        <v>33</v>
      </c>
      <c r="B73" s="46">
        <f>SUM(B41+B49+B56+B64+B71)</f>
        <v>19552.599999999999</v>
      </c>
      <c r="C73" s="27">
        <f>SUM(C71+C64+C56+C49+C41)</f>
        <v>26285</v>
      </c>
      <c r="D73" s="36">
        <f>SUM(D71+D64+D56+D49+D41)</f>
        <v>21253.86</v>
      </c>
      <c r="E73" s="36">
        <f>SUM(E41+E49+E56+E64+E71)</f>
        <v>586.08000000000004</v>
      </c>
      <c r="F73" s="36">
        <f>SUM(F41+F49+F56+F64+F71)</f>
        <v>3390.06</v>
      </c>
      <c r="G73" s="36">
        <f>SUM(G71+G64+G56+G49+G41)</f>
        <v>505.88</v>
      </c>
      <c r="H73" s="36">
        <f>SUM(H71+H64+H56+H49+H41)</f>
        <v>3305.08</v>
      </c>
      <c r="Q73" s="37">
        <f>SUM(E73:P73)</f>
        <v>7787.0999999999995</v>
      </c>
      <c r="R73" s="44">
        <f>SUM(R41+R49+R56+R64+R71)</f>
        <v>455.07</v>
      </c>
      <c r="S73" s="38"/>
    </row>
    <row r="74" spans="1:19" x14ac:dyDescent="0.3">
      <c r="A74" s="5"/>
      <c r="B74" s="5"/>
      <c r="C74" s="21"/>
    </row>
    <row r="75" spans="1:19" x14ac:dyDescent="0.3">
      <c r="A75" s="17"/>
      <c r="B75" s="22"/>
      <c r="C75" s="5"/>
    </row>
    <row r="76" spans="1:19" x14ac:dyDescent="0.3">
      <c r="A76" s="5"/>
      <c r="B76" s="5"/>
      <c r="C76" s="5"/>
    </row>
  </sheetData>
  <pageMargins left="0.7" right="0.7" top="0.75" bottom="0.75" header="0.3" footer="0.3"/>
  <pageSetup paperSize="9" scale="41" fitToWidth="2" fitToHeight="2" orientation="landscape" horizontalDpi="4294967293" verticalDpi="4294967293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cp:lastPrinted>2016-09-14T13:05:34Z</cp:lastPrinted>
  <dcterms:created xsi:type="dcterms:W3CDTF">2016-05-10T11:38:31Z</dcterms:created>
  <dcterms:modified xsi:type="dcterms:W3CDTF">2017-06-26T10:00:20Z</dcterms:modified>
</cp:coreProperties>
</file>