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Meeting Minutes\Finance Meetings\2017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2" i="1" l="1"/>
  <c r="P73" i="1"/>
  <c r="P64" i="1"/>
  <c r="P57" i="1"/>
  <c r="P48" i="1"/>
  <c r="Q57" i="1" l="1"/>
  <c r="Q84" i="1"/>
  <c r="K57" i="1"/>
  <c r="L84" i="1"/>
  <c r="K84" i="1"/>
  <c r="J84" i="1"/>
  <c r="L48" i="1"/>
  <c r="K48" i="1"/>
  <c r="P55" i="1" l="1"/>
  <c r="L57" i="1"/>
  <c r="L19" i="1"/>
  <c r="K19" i="1"/>
  <c r="B73" i="1" l="1"/>
  <c r="P53" i="1" l="1"/>
  <c r="J5" i="1"/>
  <c r="K5" i="1"/>
  <c r="J6" i="1"/>
  <c r="K6" i="1"/>
  <c r="J8" i="1"/>
  <c r="K8" i="1"/>
  <c r="P26" i="1" l="1"/>
  <c r="P23" i="1" l="1"/>
  <c r="P30" i="1"/>
  <c r="P56" i="1" l="1"/>
  <c r="J48" i="1"/>
  <c r="H84" i="1" l="1"/>
  <c r="I48" i="1"/>
  <c r="I84" i="1" s="1"/>
  <c r="I8" i="1"/>
  <c r="H48" i="1"/>
  <c r="P19" i="1" l="1"/>
  <c r="R84" i="1" l="1"/>
  <c r="G8" i="1" l="1"/>
  <c r="F8" i="1" l="1"/>
  <c r="E8" i="1"/>
  <c r="D8" i="1"/>
  <c r="F48" i="1" l="1"/>
  <c r="G48" i="1"/>
  <c r="P84" i="1" s="1"/>
  <c r="G82" i="1"/>
  <c r="Q82" i="1"/>
  <c r="Q64" i="1"/>
  <c r="Q48" i="1"/>
  <c r="P67" i="1"/>
  <c r="P46" i="1"/>
  <c r="P43" i="1"/>
  <c r="P38" i="1"/>
  <c r="P35" i="1"/>
  <c r="F84" i="1" l="1"/>
  <c r="G84" i="1"/>
  <c r="E82" i="1"/>
  <c r="E73" i="1"/>
  <c r="E64" i="1"/>
  <c r="E48" i="1"/>
  <c r="D48" i="1"/>
  <c r="D84" i="1" s="1"/>
  <c r="D19" i="1"/>
  <c r="B19" i="1"/>
  <c r="P29" i="1"/>
  <c r="P24" i="1"/>
  <c r="P25" i="1"/>
  <c r="B82" i="1"/>
  <c r="B57" i="1"/>
  <c r="B48" i="1"/>
  <c r="B8" i="1"/>
  <c r="E84" i="1" l="1"/>
  <c r="B84" i="1"/>
</calcChain>
</file>

<file path=xl/sharedStrings.xml><?xml version="1.0" encoding="utf-8"?>
<sst xmlns="http://schemas.openxmlformats.org/spreadsheetml/2006/main" count="92" uniqueCount="87">
  <si>
    <t xml:space="preserve"> BUDGET 2016/2017</t>
  </si>
  <si>
    <t>ACTUAL SPEND AT YEAR END</t>
  </si>
  <si>
    <t>APRIL</t>
  </si>
  <si>
    <t>MAY</t>
  </si>
  <si>
    <t>JUNE</t>
  </si>
  <si>
    <t>JULY</t>
  </si>
  <si>
    <t>AUGUST</t>
  </si>
  <si>
    <t>OCTOBER</t>
  </si>
  <si>
    <t>MARCH</t>
  </si>
  <si>
    <t>BALANCE TO DATE</t>
  </si>
  <si>
    <t>INCOME</t>
  </si>
  <si>
    <t>ACCRUALS</t>
  </si>
  <si>
    <t>TOTAL</t>
  </si>
  <si>
    <t>OPENING BALANCE</t>
  </si>
  <si>
    <t>PRECEPT</t>
  </si>
  <si>
    <t>GRANT CWAC</t>
  </si>
  <si>
    <t>EXPENDITURE</t>
  </si>
  <si>
    <t>ADMINISTRATION</t>
  </si>
  <si>
    <t>CLERKS SALARY (inc. Heating and lighting and broadband)</t>
  </si>
  <si>
    <t>TAX</t>
  </si>
  <si>
    <t>CLERK PENSION CONTRIBUTIONS</t>
  </si>
  <si>
    <t>CLERK'S EXPENSES</t>
  </si>
  <si>
    <t>INSURANCE</t>
  </si>
  <si>
    <t>TRAINING</t>
  </si>
  <si>
    <t>RENT</t>
  </si>
  <si>
    <t>WEBSITE</t>
  </si>
  <si>
    <t>CHAIRMANS ALLOWANCE</t>
  </si>
  <si>
    <t>SUB TOTAL</t>
  </si>
  <si>
    <t>MAINTENANCE</t>
  </si>
  <si>
    <t>THE AVENUE / TREES</t>
  </si>
  <si>
    <t>GENERAL MAINTENANCE</t>
  </si>
  <si>
    <t>PUMPHOUSE RESTORATION</t>
  </si>
  <si>
    <t xml:space="preserve">GRANTS FUND </t>
  </si>
  <si>
    <t xml:space="preserve"> PARISH PROJECTS</t>
  </si>
  <si>
    <t>PARISH FIELD AND TRAFFIC MANAGEMENT RECOMMENDATIONS (includes District Councillor grant and PC match funding)</t>
  </si>
  <si>
    <t>LIGHTING</t>
  </si>
  <si>
    <t>ADDITIONAL GLASS FOR NOTICE BOARD</t>
  </si>
  <si>
    <t>RESERVE</t>
  </si>
  <si>
    <t>RESERVE/CONTINGENCY</t>
  </si>
  <si>
    <t>FINIALS</t>
  </si>
  <si>
    <t>TOTAL:</t>
  </si>
  <si>
    <t xml:space="preserve">ELECTION COSTS </t>
  </si>
  <si>
    <t>GREAT BUDWORTH BUDGET  2016/17</t>
  </si>
  <si>
    <t>ChaLC Membership</t>
  </si>
  <si>
    <t>ChALC/SLCC/CCA MEMBERSHIP</t>
  </si>
  <si>
    <t>CCA Membership</t>
  </si>
  <si>
    <t>Mileage</t>
  </si>
  <si>
    <t>Treefellers</t>
  </si>
  <si>
    <t>Suregreen (mesh)</t>
  </si>
  <si>
    <t>Budworth Bulletin</t>
  </si>
  <si>
    <t>Churchyard Grant</t>
  </si>
  <si>
    <t>Mums and Tots</t>
  </si>
  <si>
    <t>FOTS - Great Budworth</t>
  </si>
  <si>
    <t>Guy Potter - monies owed for Finials</t>
  </si>
  <si>
    <t>Steven Jennings - costs incurred for legal paperwork assistance</t>
  </si>
  <si>
    <t>Parish Council Letter headed paper and compliments slips</t>
  </si>
  <si>
    <t>JDH Business Services - Internal Audit</t>
  </si>
  <si>
    <t>VAT to be claimed</t>
  </si>
  <si>
    <t>TENNIS CLUB RENT</t>
  </si>
  <si>
    <t>INSURANCE FOR PUMPHOUE</t>
  </si>
  <si>
    <t>As of 1st APRIL RESERVE ACCOUNT</t>
  </si>
  <si>
    <t>As of 1st APRIL CURRENT ACCOUNT</t>
  </si>
  <si>
    <t>SEPTEMBER</t>
  </si>
  <si>
    <t>NOVE,BER</t>
  </si>
  <si>
    <t>DECEMBER</t>
  </si>
  <si>
    <t>JANUARY</t>
  </si>
  <si>
    <t>FEBRUARY</t>
  </si>
  <si>
    <t>Cllr Forwood - Planning Training Session</t>
  </si>
  <si>
    <t>Clerk - CiLCA Training Session</t>
  </si>
  <si>
    <t>McAfee Computer Security Renwal</t>
  </si>
  <si>
    <t>Windows Office Renewal</t>
  </si>
  <si>
    <t>ICO Renewal</t>
  </si>
  <si>
    <t>Volunteer Thankyou (Sect. 137)</t>
  </si>
  <si>
    <t>Payments for approval</t>
  </si>
  <si>
    <t>Section 137 Spending  Total for 2016/17 £2178.56</t>
  </si>
  <si>
    <t>OFFICE EQUIPMENT (£60.00 viaed from Tree work)</t>
  </si>
  <si>
    <t>FILMING MONIES</t>
  </si>
  <si>
    <t>BDO - External Audit</t>
  </si>
  <si>
    <t>Credit Union Pre Payment Card</t>
  </si>
  <si>
    <t>AUDIT (in. £87 vied from BT)</t>
  </si>
  <si>
    <t>STATIONERY/COPYING (inc. £100 vied from BT)</t>
  </si>
  <si>
    <t>BT (minus £187  from orginal £600 budget)</t>
  </si>
  <si>
    <t>John Eaton - The Avenue</t>
  </si>
  <si>
    <t>Repayment of filming monies paid in error to Parish Council in August</t>
  </si>
  <si>
    <t>Parish Hall Roof (£3888 vied from Reserves)</t>
  </si>
  <si>
    <t>PARISH HALL COMMITTEE - PARISH HALL ROOF</t>
  </si>
  <si>
    <t>BT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</si>
</sst>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43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Border="1"/>
    <xf numFmtId="2" fontId="1" fillId="0" borderId="1" xfId="0" applyNumberFormat="1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textRotation="90"/>
    </xf>
    <xf numFmtId="2" fontId="1" fillId="2" borderId="1" xfId="0" applyNumberFormat="1" applyFont="1" applyFill="1" applyBorder="1"/>
    <xf numFmtId="0" fontId="3" fillId="3" borderId="1" xfId="0" applyFont="1" applyFill="1" applyBorder="1"/>
    <xf numFmtId="0" fontId="7" fillId="3" borderId="1" xfId="0" applyFont="1" applyFill="1" applyBorder="1"/>
    <xf numFmtId="2" fontId="1" fillId="3" borderId="1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0" fontId="8" fillId="4" borderId="1" xfId="0" applyFont="1" applyFill="1" applyBorder="1"/>
    <xf numFmtId="0" fontId="0" fillId="4" borderId="1" xfId="0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1" fillId="6" borderId="1" xfId="0" applyFont="1" applyFill="1" applyBorder="1" applyAlignment="1">
      <alignment textRotation="90" wrapText="1"/>
    </xf>
    <xf numFmtId="0" fontId="4" fillId="6" borderId="1" xfId="0" applyFont="1" applyFill="1" applyBorder="1"/>
    <xf numFmtId="0" fontId="6" fillId="6" borderId="1" xfId="0" applyFont="1" applyFill="1" applyBorder="1"/>
    <xf numFmtId="0" fontId="7" fillId="7" borderId="1" xfId="0" applyFont="1" applyFill="1" applyBorder="1"/>
    <xf numFmtId="2" fontId="1" fillId="7" borderId="1" xfId="0" applyNumberFormat="1" applyFont="1" applyFill="1" applyBorder="1"/>
    <xf numFmtId="0" fontId="3" fillId="7" borderId="1" xfId="0" applyFont="1" applyFill="1" applyBorder="1"/>
    <xf numFmtId="0" fontId="1" fillId="7" borderId="1" xfId="0" applyFont="1" applyFill="1" applyBorder="1"/>
    <xf numFmtId="0" fontId="4" fillId="7" borderId="1" xfId="0" applyFont="1" applyFill="1" applyBorder="1"/>
    <xf numFmtId="0" fontId="1" fillId="5" borderId="1" xfId="0" applyFont="1" applyFill="1" applyBorder="1"/>
    <xf numFmtId="2" fontId="4" fillId="5" borderId="1" xfId="0" applyNumberFormat="1" applyFont="1" applyFill="1" applyBorder="1"/>
    <xf numFmtId="0" fontId="1" fillId="8" borderId="1" xfId="0" applyFont="1" applyFill="1" applyBorder="1"/>
    <xf numFmtId="2" fontId="1" fillId="8" borderId="1" xfId="0" applyNumberFormat="1" applyFont="1" applyFill="1" applyBorder="1"/>
    <xf numFmtId="0" fontId="4" fillId="8" borderId="1" xfId="0" applyFont="1" applyFill="1" applyBorder="1"/>
    <xf numFmtId="2" fontId="4" fillId="8" borderId="1" xfId="0" applyNumberFormat="1" applyFont="1" applyFill="1" applyBorder="1"/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e/Desktop/Great%20Budworth%20Parish%20Council/Budget/Bank%20Reconcilliation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I4">
            <v>15009.79</v>
          </cell>
          <cell r="J4">
            <v>12710.98</v>
          </cell>
        </row>
        <row r="5">
          <cell r="I5">
            <v>2.13</v>
          </cell>
          <cell r="J5">
            <v>2.13</v>
          </cell>
        </row>
        <row r="7">
          <cell r="I7">
            <v>15011.92</v>
          </cell>
          <cell r="J7">
            <v>12713.109999999999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0"/>
  <sheetViews>
    <sheetView tabSelected="1" topLeftCell="A78" zoomScale="60" zoomScaleNormal="60" workbookViewId="0">
      <selection activeCell="M27" sqref="M27"/>
    </sheetView>
  </sheetViews>
  <sheetFormatPr defaultColWidth="9.140625" defaultRowHeight="18.75" x14ac:dyDescent="0.3"/>
  <cols>
    <col min="1" max="1" width="69.7109375" style="3" customWidth="1"/>
    <col min="2" max="2" width="15.5703125" style="2" customWidth="1"/>
    <col min="3" max="3" width="11.42578125" style="50" customWidth="1"/>
    <col min="4" max="4" width="11.28515625" style="3" customWidth="1"/>
    <col min="5" max="5" width="12.7109375" style="3" bestFit="1" customWidth="1"/>
    <col min="6" max="7" width="9.28515625" style="4" bestFit="1" customWidth="1"/>
    <col min="8" max="11" width="9.140625" style="4"/>
    <col min="12" max="15" width="9.140625" style="3"/>
    <col min="16" max="16" width="14.85546875" style="3" customWidth="1"/>
    <col min="17" max="17" width="10.5703125" style="3" customWidth="1"/>
    <col min="18" max="18" width="28.7109375" style="3" customWidth="1"/>
    <col min="19" max="21" width="9.140625" style="3"/>
    <col min="22" max="22" width="9.140625" style="3" customWidth="1"/>
    <col min="23" max="16384" width="9.140625" style="3"/>
  </cols>
  <sheetData>
    <row r="1" spans="1:19" x14ac:dyDescent="0.3">
      <c r="A1" s="1" t="s">
        <v>42</v>
      </c>
    </row>
    <row r="2" spans="1:19" s="1" customFormat="1" ht="112.5" customHeight="1" x14ac:dyDescent="0.3">
      <c r="A2" s="5"/>
      <c r="B2" s="6" t="s">
        <v>0</v>
      </c>
      <c r="C2" s="51" t="s">
        <v>1</v>
      </c>
      <c r="D2" s="7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9" t="s">
        <v>62</v>
      </c>
      <c r="J2" s="9" t="s">
        <v>7</v>
      </c>
      <c r="K2" s="9" t="s">
        <v>63</v>
      </c>
      <c r="L2" s="9" t="s">
        <v>64</v>
      </c>
      <c r="M2" s="9" t="s">
        <v>65</v>
      </c>
      <c r="N2" s="9" t="s">
        <v>66</v>
      </c>
      <c r="O2" s="9" t="s">
        <v>8</v>
      </c>
      <c r="P2" s="34" t="s">
        <v>9</v>
      </c>
      <c r="Q2" s="32" t="s">
        <v>57</v>
      </c>
      <c r="R2" s="33" t="s">
        <v>74</v>
      </c>
      <c r="S2" s="6"/>
    </row>
    <row r="3" spans="1:19" ht="47.25" customHeight="1" x14ac:dyDescent="0.3">
      <c r="A3" s="1" t="s">
        <v>10</v>
      </c>
      <c r="B3" s="11"/>
    </row>
    <row r="4" spans="1:19" x14ac:dyDescent="0.3">
      <c r="A4" s="1"/>
      <c r="B4" s="11"/>
    </row>
    <row r="5" spans="1:19" ht="27" customHeight="1" x14ac:dyDescent="0.3">
      <c r="A5" s="5" t="s">
        <v>61</v>
      </c>
      <c r="B5" s="2">
        <v>19825.12</v>
      </c>
      <c r="D5" s="3">
        <v>19825.12</v>
      </c>
      <c r="E5" s="3">
        <v>29122.99</v>
      </c>
      <c r="F5" s="4">
        <v>18755.310000000001</v>
      </c>
      <c r="G5" s="4">
        <v>17529</v>
      </c>
      <c r="H5" s="4">
        <v>14635.1</v>
      </c>
      <c r="I5" s="47">
        <v>14799.39</v>
      </c>
      <c r="J5" s="4">
        <f>[1]Sheet1!I4</f>
        <v>15009.79</v>
      </c>
      <c r="K5" s="4">
        <f>[1]Sheet1!J4</f>
        <v>12710.98</v>
      </c>
      <c r="L5" s="3">
        <v>10762.32</v>
      </c>
      <c r="M5" s="3">
        <v>6411.29</v>
      </c>
    </row>
    <row r="6" spans="1:19" ht="30.75" customHeight="1" x14ac:dyDescent="0.3">
      <c r="A6" s="5" t="s">
        <v>60</v>
      </c>
      <c r="B6" s="12">
        <v>2.13</v>
      </c>
      <c r="D6" s="3">
        <v>2.13</v>
      </c>
      <c r="E6" s="3">
        <v>2.13</v>
      </c>
      <c r="F6" s="4">
        <v>2.13</v>
      </c>
      <c r="G6" s="4">
        <v>2.13</v>
      </c>
      <c r="H6" s="4">
        <v>2.13</v>
      </c>
      <c r="I6" s="47">
        <v>2.13</v>
      </c>
      <c r="J6" s="4">
        <f>[1]Sheet1!I5</f>
        <v>2.13</v>
      </c>
      <c r="K6" s="4">
        <f>[1]Sheet1!J5</f>
        <v>2.13</v>
      </c>
      <c r="L6" s="3">
        <v>2.13</v>
      </c>
      <c r="M6" s="3">
        <v>2.13</v>
      </c>
    </row>
    <row r="7" spans="1:19" ht="29.25" customHeight="1" x14ac:dyDescent="0.3">
      <c r="A7" s="5" t="s">
        <v>11</v>
      </c>
      <c r="B7" s="12">
        <v>132.4</v>
      </c>
    </row>
    <row r="8" spans="1:19" s="49" customFormat="1" ht="29.25" customHeight="1" x14ac:dyDescent="0.3">
      <c r="A8" s="59" t="s">
        <v>12</v>
      </c>
      <c r="B8" s="60">
        <f>SUM(B5+B6-B7)</f>
        <v>19694.849999999999</v>
      </c>
      <c r="D8" s="49">
        <f>SUM(D5:D7)</f>
        <v>19827.25</v>
      </c>
      <c r="E8" s="49">
        <f>SUM(E5:E7)</f>
        <v>29125.120000000003</v>
      </c>
      <c r="F8" s="49">
        <f>SUM(F5:F6)</f>
        <v>18757.440000000002</v>
      </c>
      <c r="G8" s="49">
        <f>SUM(G5:G6)</f>
        <v>17531.13</v>
      </c>
      <c r="H8" s="49">
        <v>14637.23</v>
      </c>
      <c r="I8" s="49">
        <f>SUM(I5:I6)</f>
        <v>14801.519999999999</v>
      </c>
      <c r="J8" s="49">
        <f>[1]Sheet1!I7</f>
        <v>15011.92</v>
      </c>
      <c r="K8" s="49">
        <f>[1]Sheet1!J7</f>
        <v>12713.109999999999</v>
      </c>
      <c r="L8" s="49">
        <v>10764.449999999999</v>
      </c>
      <c r="M8" s="49">
        <v>6413.42</v>
      </c>
    </row>
    <row r="9" spans="1:19" x14ac:dyDescent="0.3">
      <c r="A9" s="5"/>
      <c r="B9" s="13"/>
    </row>
    <row r="10" spans="1:19" ht="30.75" customHeight="1" x14ac:dyDescent="0.3">
      <c r="A10" s="1" t="s">
        <v>13</v>
      </c>
      <c r="B10" s="11">
        <v>19694.849999999999</v>
      </c>
      <c r="R10" s="3">
        <v>2178.56</v>
      </c>
    </row>
    <row r="11" spans="1:19" ht="28.5" customHeight="1" x14ac:dyDescent="0.3">
      <c r="A11" s="5" t="s">
        <v>14</v>
      </c>
      <c r="D11" s="12">
        <v>9478</v>
      </c>
    </row>
    <row r="12" spans="1:19" ht="30.75" customHeight="1" x14ac:dyDescent="0.3">
      <c r="A12" s="5" t="s">
        <v>15</v>
      </c>
      <c r="D12" s="12">
        <v>191</v>
      </c>
    </row>
    <row r="13" spans="1:19" ht="29.25" customHeight="1" x14ac:dyDescent="0.3">
      <c r="A13" s="5" t="s">
        <v>58</v>
      </c>
      <c r="B13" s="12"/>
      <c r="D13" s="3">
        <v>1</v>
      </c>
    </row>
    <row r="14" spans="1:19" ht="33.75" customHeight="1" x14ac:dyDescent="0.3">
      <c r="A14" s="5" t="s">
        <v>59</v>
      </c>
      <c r="B14" s="12"/>
      <c r="D14" s="3">
        <v>250</v>
      </c>
    </row>
    <row r="15" spans="1:19" ht="33.75" customHeight="1" x14ac:dyDescent="0.3">
      <c r="A15" s="5" t="s">
        <v>76</v>
      </c>
      <c r="B15" s="12"/>
      <c r="G15" s="4">
        <v>500</v>
      </c>
      <c r="H15" s="4">
        <v>1750</v>
      </c>
    </row>
    <row r="16" spans="1:19" ht="33.75" customHeight="1" x14ac:dyDescent="0.3">
      <c r="A16" s="5" t="s">
        <v>85</v>
      </c>
      <c r="B16" s="12"/>
      <c r="K16" s="4">
        <v>3888</v>
      </c>
      <c r="L16" s="3">
        <v>5472</v>
      </c>
    </row>
    <row r="17" spans="1:17" ht="33.75" customHeight="1" x14ac:dyDescent="0.3">
      <c r="A17" s="5" t="s">
        <v>86</v>
      </c>
      <c r="B17" s="12"/>
      <c r="K17" s="4">
        <v>53.2</v>
      </c>
    </row>
    <row r="18" spans="1:17" ht="33.75" customHeight="1" x14ac:dyDescent="0.3">
      <c r="A18" s="5"/>
      <c r="B18" s="12"/>
    </row>
    <row r="19" spans="1:17" s="63" customFormat="1" ht="32.25" customHeight="1" x14ac:dyDescent="0.3">
      <c r="A19" s="61" t="s">
        <v>12</v>
      </c>
      <c r="B19" s="62">
        <f>SUM(B10 +D11+D12+D13+D14)</f>
        <v>29614.85</v>
      </c>
      <c r="D19" s="64">
        <f>SUM(D11:D14)</f>
        <v>9920</v>
      </c>
      <c r="E19" s="63">
        <v>0</v>
      </c>
      <c r="F19" s="63">
        <v>0</v>
      </c>
      <c r="G19" s="63">
        <v>500</v>
      </c>
      <c r="H19" s="63">
        <v>1750</v>
      </c>
      <c r="I19" s="63">
        <v>0</v>
      </c>
      <c r="J19" s="63">
        <v>0</v>
      </c>
      <c r="K19" s="63">
        <f>SUM(K16:K18)</f>
        <v>3941.2</v>
      </c>
      <c r="L19" s="63">
        <f>SUM(L16:L18)</f>
        <v>5472</v>
      </c>
      <c r="P19" s="64">
        <f>SUM(C19:O19)</f>
        <v>21583.200000000001</v>
      </c>
    </row>
    <row r="20" spans="1:17" s="14" customFormat="1" ht="12.75" customHeight="1" x14ac:dyDescent="0.3">
      <c r="A20" s="1"/>
      <c r="B20" s="11"/>
      <c r="C20" s="52"/>
      <c r="D20" s="13"/>
      <c r="F20" s="15"/>
      <c r="G20" s="15"/>
      <c r="H20" s="15"/>
      <c r="I20" s="15"/>
      <c r="J20" s="15"/>
      <c r="K20" s="15"/>
      <c r="P20" s="13"/>
    </row>
    <row r="21" spans="1:17" ht="27" customHeight="1" x14ac:dyDescent="0.3">
      <c r="A21" s="1" t="s">
        <v>16</v>
      </c>
      <c r="B21" s="11"/>
    </row>
    <row r="22" spans="1:17" ht="30" customHeight="1" x14ac:dyDescent="0.3">
      <c r="A22" s="1" t="s">
        <v>17</v>
      </c>
      <c r="B22" s="11"/>
    </row>
    <row r="23" spans="1:17" ht="29.25" customHeight="1" x14ac:dyDescent="0.3">
      <c r="A23" s="16" t="s">
        <v>18</v>
      </c>
      <c r="B23" s="2">
        <v>6000</v>
      </c>
      <c r="D23" s="3">
        <v>489.71</v>
      </c>
      <c r="E23" s="3">
        <v>489.71</v>
      </c>
      <c r="F23" s="4">
        <v>489.71</v>
      </c>
      <c r="G23" s="4">
        <v>489.71</v>
      </c>
      <c r="H23" s="4">
        <v>489.71</v>
      </c>
      <c r="I23" s="4">
        <v>508.69</v>
      </c>
      <c r="J23" s="4">
        <v>491.19</v>
      </c>
      <c r="K23" s="4">
        <v>491.19</v>
      </c>
      <c r="L23" s="3">
        <v>491.19</v>
      </c>
      <c r="M23" s="48">
        <v>491.2</v>
      </c>
      <c r="P23" s="12">
        <f>SUM(D23:O23)</f>
        <v>4922.0099999999993</v>
      </c>
    </row>
    <row r="24" spans="1:17" ht="29.25" customHeight="1" x14ac:dyDescent="0.3">
      <c r="A24" s="16" t="s">
        <v>19</v>
      </c>
      <c r="B24" s="2">
        <v>0</v>
      </c>
      <c r="P24" s="3">
        <f>SUM(D24:O24)</f>
        <v>0</v>
      </c>
    </row>
    <row r="25" spans="1:17" ht="29.25" customHeight="1" x14ac:dyDescent="0.3">
      <c r="A25" s="16" t="s">
        <v>20</v>
      </c>
      <c r="B25" s="2">
        <v>65</v>
      </c>
      <c r="I25" s="4">
        <v>19.84</v>
      </c>
      <c r="K25" s="4">
        <v>9.92</v>
      </c>
      <c r="L25" s="3">
        <v>9.92</v>
      </c>
      <c r="M25" s="48">
        <v>9.92</v>
      </c>
      <c r="P25" s="3">
        <f>SUM(D25:O25)</f>
        <v>49.6</v>
      </c>
    </row>
    <row r="26" spans="1:17" ht="30.75" customHeight="1" x14ac:dyDescent="0.3">
      <c r="A26" s="5" t="s">
        <v>21</v>
      </c>
      <c r="B26" s="2">
        <v>300</v>
      </c>
      <c r="P26" s="3">
        <f>SUM(E27:O28)</f>
        <v>334.20000000000005</v>
      </c>
    </row>
    <row r="27" spans="1:17" s="19" customFormat="1" ht="30.75" customHeight="1" x14ac:dyDescent="0.3">
      <c r="A27" s="17" t="s">
        <v>46</v>
      </c>
      <c r="B27" s="18"/>
      <c r="C27" s="53"/>
      <c r="E27" s="3">
        <v>99</v>
      </c>
      <c r="F27" s="20"/>
      <c r="G27" s="20">
        <v>45.9</v>
      </c>
      <c r="H27" s="20"/>
      <c r="I27" s="20">
        <v>21.6</v>
      </c>
      <c r="J27" s="20"/>
      <c r="K27" s="20">
        <v>42.3</v>
      </c>
      <c r="M27" s="65">
        <v>10.4</v>
      </c>
      <c r="P27" s="3"/>
    </row>
    <row r="28" spans="1:17" s="19" customFormat="1" ht="30.75" customHeight="1" x14ac:dyDescent="0.3">
      <c r="A28" s="17" t="s">
        <v>78</v>
      </c>
      <c r="B28" s="18"/>
      <c r="C28" s="53"/>
      <c r="E28" s="3"/>
      <c r="F28" s="20"/>
      <c r="G28" s="20"/>
      <c r="H28" s="20"/>
      <c r="I28" s="20">
        <v>15</v>
      </c>
      <c r="J28" s="20">
        <v>100</v>
      </c>
      <c r="K28" s="20"/>
      <c r="P28" s="3"/>
    </row>
    <row r="29" spans="1:17" ht="29.25" customHeight="1" x14ac:dyDescent="0.3">
      <c r="A29" s="21" t="s">
        <v>22</v>
      </c>
      <c r="B29" s="22">
        <v>700</v>
      </c>
      <c r="C29" s="50">
        <v>636.26</v>
      </c>
      <c r="J29" s="4">
        <v>636.26</v>
      </c>
      <c r="P29" s="3">
        <f>SUM(D29:O29)</f>
        <v>636.26</v>
      </c>
    </row>
    <row r="30" spans="1:17" s="4" customFormat="1" ht="32.25" customHeight="1" x14ac:dyDescent="0.3">
      <c r="A30" s="21" t="s">
        <v>80</v>
      </c>
      <c r="B30" s="22">
        <v>300</v>
      </c>
      <c r="C30" s="50"/>
      <c r="G30" s="4">
        <v>20.3</v>
      </c>
      <c r="I30" s="4">
        <v>14.15</v>
      </c>
      <c r="K30" s="4">
        <v>8.3699999999999992</v>
      </c>
      <c r="P30" s="4">
        <f>SUM(E30:O31)</f>
        <v>234.82</v>
      </c>
      <c r="Q30" s="4">
        <v>34.85</v>
      </c>
    </row>
    <row r="31" spans="1:17" s="4" customFormat="1" ht="29.25" customHeight="1" x14ac:dyDescent="0.3">
      <c r="A31" s="23" t="s">
        <v>55</v>
      </c>
      <c r="B31" s="22"/>
      <c r="C31" s="50"/>
      <c r="E31" s="4">
        <v>192</v>
      </c>
    </row>
    <row r="32" spans="1:17" s="4" customFormat="1" ht="29.25" customHeight="1" x14ac:dyDescent="0.3">
      <c r="A32" s="21" t="s">
        <v>79</v>
      </c>
      <c r="B32" s="22">
        <v>237</v>
      </c>
      <c r="C32" s="50">
        <v>237</v>
      </c>
      <c r="P32" s="4">
        <v>237</v>
      </c>
      <c r="Q32" s="4">
        <v>39.5</v>
      </c>
    </row>
    <row r="33" spans="1:17" s="19" customFormat="1" ht="29.25" customHeight="1" x14ac:dyDescent="0.3">
      <c r="A33" s="23" t="s">
        <v>56</v>
      </c>
      <c r="B33" s="24"/>
      <c r="C33" s="53"/>
      <c r="E33" s="19">
        <v>117</v>
      </c>
      <c r="F33" s="20"/>
      <c r="G33" s="20"/>
      <c r="H33" s="20"/>
      <c r="I33" s="20"/>
      <c r="J33" s="20"/>
      <c r="K33" s="20"/>
      <c r="P33" s="3"/>
    </row>
    <row r="34" spans="1:17" s="19" customFormat="1" ht="29.25" customHeight="1" x14ac:dyDescent="0.3">
      <c r="A34" s="23" t="s">
        <v>77</v>
      </c>
      <c r="B34" s="24"/>
      <c r="C34" s="53"/>
      <c r="F34" s="20"/>
      <c r="G34" s="20"/>
      <c r="H34" s="20"/>
      <c r="I34" s="20">
        <v>120</v>
      </c>
      <c r="J34" s="20"/>
      <c r="K34" s="20"/>
      <c r="P34" s="3"/>
    </row>
    <row r="35" spans="1:17" ht="30" customHeight="1" x14ac:dyDescent="0.3">
      <c r="A35" s="21" t="s">
        <v>44</v>
      </c>
      <c r="B35" s="22">
        <v>220</v>
      </c>
      <c r="P35" s="3">
        <f>SUM(E36:E37)</f>
        <v>123.6</v>
      </c>
    </row>
    <row r="36" spans="1:17" ht="29.25" customHeight="1" x14ac:dyDescent="0.3">
      <c r="A36" s="23" t="s">
        <v>43</v>
      </c>
      <c r="B36" s="22"/>
      <c r="E36" s="3">
        <v>103.6</v>
      </c>
    </row>
    <row r="37" spans="1:17" ht="30.75" customHeight="1" x14ac:dyDescent="0.3">
      <c r="A37" s="23" t="s">
        <v>45</v>
      </c>
      <c r="B37" s="22"/>
      <c r="E37" s="3">
        <v>20</v>
      </c>
      <c r="P37" s="3">
        <v>0</v>
      </c>
    </row>
    <row r="38" spans="1:17" ht="30.75" customHeight="1" x14ac:dyDescent="0.3">
      <c r="A38" s="21" t="s">
        <v>23</v>
      </c>
      <c r="B38" s="22">
        <v>400</v>
      </c>
      <c r="P38" s="3">
        <f>SUM(G39:G40)</f>
        <v>45</v>
      </c>
    </row>
    <row r="39" spans="1:17" ht="30.75" customHeight="1" x14ac:dyDescent="0.3">
      <c r="A39" s="21" t="s">
        <v>68</v>
      </c>
      <c r="B39" s="22"/>
      <c r="G39" s="4">
        <v>15</v>
      </c>
    </row>
    <row r="40" spans="1:17" ht="28.5" customHeight="1" x14ac:dyDescent="0.3">
      <c r="A40" s="21" t="s">
        <v>67</v>
      </c>
      <c r="B40" s="22"/>
      <c r="G40" s="4">
        <v>30</v>
      </c>
    </row>
    <row r="41" spans="1:17" ht="30" customHeight="1" x14ac:dyDescent="0.3">
      <c r="A41" s="21" t="s">
        <v>24</v>
      </c>
      <c r="B41" s="22">
        <v>400</v>
      </c>
      <c r="C41" s="50">
        <v>24000</v>
      </c>
      <c r="K41" s="48">
        <v>240</v>
      </c>
      <c r="P41" s="3">
        <v>240</v>
      </c>
    </row>
    <row r="42" spans="1:17" ht="30" customHeight="1" x14ac:dyDescent="0.3">
      <c r="A42" s="21" t="s">
        <v>25</v>
      </c>
      <c r="B42" s="22">
        <v>150</v>
      </c>
      <c r="P42" s="3">
        <v>0</v>
      </c>
    </row>
    <row r="43" spans="1:17" ht="30.75" customHeight="1" x14ac:dyDescent="0.3">
      <c r="A43" s="21" t="s">
        <v>75</v>
      </c>
      <c r="B43" s="22">
        <v>50</v>
      </c>
      <c r="C43" s="50">
        <v>119.98</v>
      </c>
      <c r="P43" s="3">
        <f>SUM(E44:H45)</f>
        <v>119.98</v>
      </c>
      <c r="Q43" s="3">
        <v>10</v>
      </c>
    </row>
    <row r="44" spans="1:17" ht="30" customHeight="1" x14ac:dyDescent="0.3">
      <c r="A44" s="23" t="s">
        <v>70</v>
      </c>
      <c r="B44" s="22"/>
      <c r="E44" s="3">
        <v>59.99</v>
      </c>
    </row>
    <row r="45" spans="1:17" ht="30.75" customHeight="1" x14ac:dyDescent="0.3">
      <c r="A45" s="23" t="s">
        <v>69</v>
      </c>
      <c r="B45" s="22"/>
      <c r="G45" s="4">
        <v>59.99</v>
      </c>
    </row>
    <row r="46" spans="1:17" ht="30" customHeight="1" x14ac:dyDescent="0.3">
      <c r="A46" s="21" t="s">
        <v>81</v>
      </c>
      <c r="B46" s="22">
        <v>413</v>
      </c>
      <c r="E46" s="3">
        <v>47.98</v>
      </c>
      <c r="F46" s="4">
        <v>51</v>
      </c>
      <c r="G46" s="4">
        <v>51</v>
      </c>
      <c r="H46" s="4">
        <v>51</v>
      </c>
      <c r="I46" s="4">
        <v>51</v>
      </c>
      <c r="J46" s="4">
        <v>41.44</v>
      </c>
      <c r="P46" s="3">
        <f>SUM(E46:O46)</f>
        <v>293.41999999999996</v>
      </c>
      <c r="Q46" s="3">
        <v>40.9</v>
      </c>
    </row>
    <row r="47" spans="1:17" ht="30" customHeight="1" x14ac:dyDescent="0.3">
      <c r="A47" s="5" t="s">
        <v>26</v>
      </c>
      <c r="B47" s="22">
        <v>50</v>
      </c>
      <c r="C47" s="50">
        <v>0</v>
      </c>
      <c r="P47" s="3">
        <v>0</v>
      </c>
    </row>
    <row r="48" spans="1:17" s="36" customFormat="1" ht="29.25" customHeight="1" x14ac:dyDescent="0.3">
      <c r="A48" s="37" t="s">
        <v>27</v>
      </c>
      <c r="B48" s="38">
        <f>SUM(B23:B47)</f>
        <v>9285</v>
      </c>
      <c r="C48" s="50"/>
      <c r="D48" s="39">
        <f t="shared" ref="D48:I48" si="0">SUM(D23:D47)</f>
        <v>489.71</v>
      </c>
      <c r="E48" s="39">
        <f t="shared" si="0"/>
        <v>1129.28</v>
      </c>
      <c r="F48" s="39">
        <f t="shared" si="0"/>
        <v>540.71</v>
      </c>
      <c r="G48" s="39">
        <f t="shared" si="0"/>
        <v>711.9</v>
      </c>
      <c r="H48" s="39">
        <f t="shared" si="0"/>
        <v>540.71</v>
      </c>
      <c r="I48" s="39">
        <f t="shared" si="0"/>
        <v>750.28</v>
      </c>
      <c r="J48" s="39">
        <f>SUM(J23:J47)</f>
        <v>1268.8900000000001</v>
      </c>
      <c r="K48" s="36">
        <f>SUM(K23:K47)</f>
        <v>791.78</v>
      </c>
      <c r="L48" s="36">
        <f>SUM(L23:L47)</f>
        <v>501.11</v>
      </c>
      <c r="P48" s="40">
        <f>SUM(P23:P47)</f>
        <v>7235.8899999999994</v>
      </c>
      <c r="Q48" s="36">
        <f>SUM(Q23:Q47)</f>
        <v>125.25</v>
      </c>
    </row>
    <row r="49" spans="1:17" ht="15.75" customHeight="1" x14ac:dyDescent="0.3">
      <c r="A49" s="25"/>
      <c r="B49" s="11"/>
      <c r="D49" s="14"/>
      <c r="E49" s="14"/>
      <c r="F49" s="15"/>
      <c r="G49" s="15"/>
      <c r="P49" s="13"/>
    </row>
    <row r="50" spans="1:17" ht="29.25" customHeight="1" x14ac:dyDescent="0.3">
      <c r="A50" s="10" t="s">
        <v>28</v>
      </c>
      <c r="B50" s="12"/>
    </row>
    <row r="51" spans="1:17" ht="29.25" customHeight="1" x14ac:dyDescent="0.3">
      <c r="A51" s="21" t="s">
        <v>29</v>
      </c>
      <c r="B51" s="2">
        <v>3000</v>
      </c>
      <c r="C51" s="50">
        <v>2352</v>
      </c>
      <c r="P51" s="3">
        <v>2352</v>
      </c>
      <c r="Q51" s="3">
        <v>392</v>
      </c>
    </row>
    <row r="52" spans="1:17" ht="28.5" customHeight="1" x14ac:dyDescent="0.3">
      <c r="A52" s="23" t="s">
        <v>47</v>
      </c>
      <c r="E52" s="3">
        <v>2352</v>
      </c>
    </row>
    <row r="53" spans="1:17" ht="30.75" customHeight="1" x14ac:dyDescent="0.3">
      <c r="A53" s="21" t="s">
        <v>30</v>
      </c>
      <c r="B53" s="22">
        <v>650</v>
      </c>
      <c r="P53" s="3">
        <f>SUM(C54:O55)</f>
        <v>13550</v>
      </c>
    </row>
    <row r="54" spans="1:17" ht="30.75" customHeight="1" x14ac:dyDescent="0.3">
      <c r="A54" s="21" t="s">
        <v>82</v>
      </c>
      <c r="B54" s="22"/>
      <c r="G54" s="4">
        <v>130</v>
      </c>
      <c r="K54" s="4">
        <v>220</v>
      </c>
    </row>
    <row r="55" spans="1:17" ht="30.75" customHeight="1" x14ac:dyDescent="0.3">
      <c r="A55" s="21" t="s">
        <v>84</v>
      </c>
      <c r="B55" s="22"/>
      <c r="K55" s="48">
        <v>3888</v>
      </c>
      <c r="L55" s="48">
        <v>9312</v>
      </c>
      <c r="P55" s="3">
        <f>SUM(K55:O55)</f>
        <v>13200</v>
      </c>
      <c r="Q55" s="3">
        <v>2200</v>
      </c>
    </row>
    <row r="56" spans="1:17" ht="29.25" customHeight="1" x14ac:dyDescent="0.3">
      <c r="A56" s="21" t="s">
        <v>31</v>
      </c>
      <c r="B56" s="22">
        <v>1400</v>
      </c>
      <c r="C56" s="50">
        <v>1020</v>
      </c>
      <c r="K56" s="4">
        <v>1020</v>
      </c>
      <c r="P56" s="3">
        <f>SUM(C56:O56)</f>
        <v>2040</v>
      </c>
      <c r="Q56" s="3">
        <v>170</v>
      </c>
    </row>
    <row r="57" spans="1:17" s="36" customFormat="1" ht="30.75" customHeight="1" x14ac:dyDescent="0.3">
      <c r="A57" s="37" t="s">
        <v>27</v>
      </c>
      <c r="B57" s="38">
        <f>SUM(B51:B56)</f>
        <v>5050</v>
      </c>
      <c r="C57" s="50"/>
      <c r="D57" s="36">
        <v>0</v>
      </c>
      <c r="E57" s="39">
        <v>2352</v>
      </c>
      <c r="F57" s="36">
        <v>0</v>
      </c>
      <c r="G57" s="36">
        <v>130</v>
      </c>
      <c r="H57" s="36">
        <v>0</v>
      </c>
      <c r="I57" s="36">
        <v>0</v>
      </c>
      <c r="J57" s="36">
        <v>0</v>
      </c>
      <c r="K57" s="39">
        <f>SUM(K54:K56)</f>
        <v>5128</v>
      </c>
      <c r="L57" s="36">
        <f>SUM(L55:L56)</f>
        <v>9312</v>
      </c>
      <c r="M57" s="36">
        <v>0</v>
      </c>
      <c r="P57" s="39">
        <f>SUM(P51:P56)</f>
        <v>31142</v>
      </c>
      <c r="Q57" s="36">
        <f>SUM(Q51:Q56)</f>
        <v>2762</v>
      </c>
    </row>
    <row r="58" spans="1:17" ht="17.25" customHeight="1" x14ac:dyDescent="0.3">
      <c r="A58" s="25"/>
      <c r="B58" s="11"/>
      <c r="E58" s="14"/>
      <c r="P58" s="14"/>
    </row>
    <row r="59" spans="1:17" ht="29.25" customHeight="1" x14ac:dyDescent="0.3">
      <c r="A59" s="1" t="s">
        <v>32</v>
      </c>
      <c r="B59" s="2">
        <v>1000</v>
      </c>
      <c r="C59" s="50">
        <v>925</v>
      </c>
    </row>
    <row r="60" spans="1:17" ht="28.5" customHeight="1" x14ac:dyDescent="0.3">
      <c r="A60" s="17" t="s">
        <v>49</v>
      </c>
      <c r="E60" s="3">
        <v>360</v>
      </c>
      <c r="P60" s="3">
        <v>360</v>
      </c>
    </row>
    <row r="61" spans="1:17" s="19" customFormat="1" ht="30" customHeight="1" x14ac:dyDescent="0.3">
      <c r="A61" s="17" t="s">
        <v>50</v>
      </c>
      <c r="B61" s="18"/>
      <c r="C61" s="53"/>
      <c r="E61" s="3">
        <v>250</v>
      </c>
      <c r="F61" s="20"/>
      <c r="G61" s="20"/>
      <c r="H61" s="20"/>
      <c r="I61" s="20"/>
      <c r="J61" s="20"/>
      <c r="K61" s="20"/>
      <c r="P61" s="3">
        <v>250</v>
      </c>
    </row>
    <row r="62" spans="1:17" s="19" customFormat="1" ht="27" customHeight="1" x14ac:dyDescent="0.3">
      <c r="A62" s="17" t="s">
        <v>51</v>
      </c>
      <c r="B62" s="18"/>
      <c r="C62" s="53"/>
      <c r="E62" s="3">
        <v>165</v>
      </c>
      <c r="F62" s="20"/>
      <c r="G62" s="20"/>
      <c r="H62" s="20"/>
      <c r="I62" s="20"/>
      <c r="J62" s="20"/>
      <c r="K62" s="20"/>
      <c r="P62" s="3">
        <v>165</v>
      </c>
    </row>
    <row r="63" spans="1:17" s="19" customFormat="1" ht="33.75" customHeight="1" x14ac:dyDescent="0.3">
      <c r="A63" s="17" t="s">
        <v>52</v>
      </c>
      <c r="B63" s="18"/>
      <c r="C63" s="53"/>
      <c r="E63" s="3">
        <v>150</v>
      </c>
      <c r="F63" s="20"/>
      <c r="G63" s="20"/>
      <c r="H63" s="20"/>
      <c r="I63" s="20"/>
      <c r="J63" s="20"/>
      <c r="K63" s="20"/>
      <c r="P63" s="3">
        <v>150</v>
      </c>
    </row>
    <row r="64" spans="1:17" s="36" customFormat="1" ht="32.25" customHeight="1" x14ac:dyDescent="0.3">
      <c r="A64" s="37" t="s">
        <v>27</v>
      </c>
      <c r="B64" s="38">
        <v>1000</v>
      </c>
      <c r="C64" s="50"/>
      <c r="E64" s="39">
        <f>SUM(E60:E63)</f>
        <v>925</v>
      </c>
      <c r="P64" s="39">
        <f>SUM(P60:P63)</f>
        <v>925</v>
      </c>
      <c r="Q64" s="36">
        <f>SUM(Q60:Q63)</f>
        <v>0</v>
      </c>
    </row>
    <row r="65" spans="1:18" ht="16.5" customHeight="1" x14ac:dyDescent="0.3">
      <c r="A65" s="25"/>
      <c r="B65" s="11"/>
      <c r="E65" s="14"/>
      <c r="P65" s="14"/>
    </row>
    <row r="66" spans="1:18" ht="29.25" customHeight="1" x14ac:dyDescent="0.3">
      <c r="A66" s="10" t="s">
        <v>33</v>
      </c>
    </row>
    <row r="67" spans="1:18" ht="29.25" customHeight="1" x14ac:dyDescent="0.3">
      <c r="A67" s="21" t="s">
        <v>34</v>
      </c>
      <c r="B67" s="22">
        <v>6300</v>
      </c>
      <c r="C67" s="50">
        <v>7896</v>
      </c>
      <c r="P67" s="3">
        <f>SUM(E68:G69)</f>
        <v>7896</v>
      </c>
    </row>
    <row r="68" spans="1:18" ht="30.75" customHeight="1" x14ac:dyDescent="0.3">
      <c r="A68" s="23" t="s">
        <v>48</v>
      </c>
      <c r="B68" s="22"/>
      <c r="E68" s="3">
        <v>7686</v>
      </c>
      <c r="Q68" s="3">
        <v>1281</v>
      </c>
    </row>
    <row r="69" spans="1:18" ht="30" customHeight="1" x14ac:dyDescent="0.3">
      <c r="A69" s="23" t="s">
        <v>72</v>
      </c>
      <c r="B69" s="22"/>
      <c r="G69" s="4">
        <v>210</v>
      </c>
      <c r="R69" s="3">
        <v>210</v>
      </c>
    </row>
    <row r="70" spans="1:18" ht="28.5" customHeight="1" x14ac:dyDescent="0.3">
      <c r="A70" s="21" t="s">
        <v>35</v>
      </c>
      <c r="B70" s="22">
        <v>1000</v>
      </c>
      <c r="C70" s="50">
        <v>0</v>
      </c>
      <c r="P70" s="3">
        <v>0</v>
      </c>
    </row>
    <row r="71" spans="1:18" ht="28.5" customHeight="1" x14ac:dyDescent="0.3">
      <c r="A71" s="5" t="s">
        <v>36</v>
      </c>
      <c r="B71" s="22">
        <v>100</v>
      </c>
      <c r="C71" s="50">
        <v>0</v>
      </c>
      <c r="P71" s="3">
        <v>0</v>
      </c>
    </row>
    <row r="72" spans="1:18" ht="30" customHeight="1" x14ac:dyDescent="0.3">
      <c r="A72" s="5" t="s">
        <v>71</v>
      </c>
      <c r="B72" s="22">
        <v>35</v>
      </c>
      <c r="C72" s="50">
        <v>35</v>
      </c>
      <c r="G72" s="4">
        <v>35</v>
      </c>
      <c r="P72" s="3">
        <v>35</v>
      </c>
    </row>
    <row r="73" spans="1:18" s="36" customFormat="1" ht="30" customHeight="1" x14ac:dyDescent="0.3">
      <c r="A73" s="37" t="s">
        <v>27</v>
      </c>
      <c r="B73" s="38">
        <f>SUM(B67:B72)</f>
        <v>7435</v>
      </c>
      <c r="C73" s="50"/>
      <c r="E73" s="39">
        <f>SUM(E67:E71)</f>
        <v>7686</v>
      </c>
      <c r="F73" s="36">
        <v>0</v>
      </c>
      <c r="G73" s="39">
        <v>245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P73" s="39">
        <f>SUM(P67:P72)</f>
        <v>7931</v>
      </c>
      <c r="Q73" s="36">
        <v>1281</v>
      </c>
    </row>
    <row r="74" spans="1:18" ht="15.75" customHeight="1" x14ac:dyDescent="0.3">
      <c r="A74" s="26"/>
      <c r="B74" s="11"/>
      <c r="E74" s="14"/>
      <c r="G74" s="15"/>
      <c r="P74" s="14"/>
    </row>
    <row r="75" spans="1:18" ht="32.25" customHeight="1" x14ac:dyDescent="0.3">
      <c r="A75" s="10" t="s">
        <v>37</v>
      </c>
      <c r="B75" s="12"/>
    </row>
    <row r="76" spans="1:18" ht="25.5" customHeight="1" x14ac:dyDescent="0.3">
      <c r="A76" s="21" t="s">
        <v>38</v>
      </c>
      <c r="B76" s="12">
        <v>4000</v>
      </c>
      <c r="P76" s="3">
        <v>1065</v>
      </c>
    </row>
    <row r="77" spans="1:18" ht="30.75" customHeight="1" x14ac:dyDescent="0.3">
      <c r="A77" s="23" t="s">
        <v>54</v>
      </c>
      <c r="B77" s="12"/>
      <c r="E77" s="3">
        <v>65</v>
      </c>
    </row>
    <row r="78" spans="1:18" ht="30.75" customHeight="1" x14ac:dyDescent="0.3">
      <c r="A78" s="23" t="s">
        <v>83</v>
      </c>
      <c r="B78" s="12"/>
      <c r="J78" s="4">
        <v>1000</v>
      </c>
    </row>
    <row r="79" spans="1:18" ht="30" customHeight="1" x14ac:dyDescent="0.3">
      <c r="A79" s="21" t="s">
        <v>41</v>
      </c>
      <c r="B79" s="12">
        <v>200</v>
      </c>
      <c r="P79" s="3">
        <v>0</v>
      </c>
    </row>
    <row r="80" spans="1:18" ht="29.25" customHeight="1" x14ac:dyDescent="0.3">
      <c r="A80" s="27" t="s">
        <v>39</v>
      </c>
      <c r="B80" s="28">
        <v>3000</v>
      </c>
      <c r="P80" s="3">
        <v>1248</v>
      </c>
    </row>
    <row r="81" spans="1:18" ht="29.25" customHeight="1" x14ac:dyDescent="0.3">
      <c r="A81" s="29" t="s">
        <v>53</v>
      </c>
      <c r="B81" s="28"/>
      <c r="E81" s="3">
        <v>1248</v>
      </c>
    </row>
    <row r="82" spans="1:18" s="56" customFormat="1" ht="30" customHeight="1" x14ac:dyDescent="0.3">
      <c r="A82" s="54" t="s">
        <v>27</v>
      </c>
      <c r="B82" s="55">
        <f>SUM(B76:B80)</f>
        <v>7200</v>
      </c>
      <c r="E82" s="57">
        <f>SUM(E76:E81)</f>
        <v>1313</v>
      </c>
      <c r="G82" s="58">
        <f>SUM(G76:G81)</f>
        <v>0</v>
      </c>
      <c r="P82" s="58">
        <f>SUM(P76:P81)</f>
        <v>2313</v>
      </c>
      <c r="Q82" s="56">
        <f>SUM(Q76:Q81)</f>
        <v>0</v>
      </c>
    </row>
    <row r="83" spans="1:18" x14ac:dyDescent="0.3">
      <c r="A83" s="25"/>
      <c r="B83" s="12"/>
    </row>
    <row r="84" spans="1:18" s="43" customFormat="1" ht="30.75" customHeight="1" x14ac:dyDescent="0.3">
      <c r="A84" s="41" t="s">
        <v>40</v>
      </c>
      <c r="B84" s="42">
        <f>SUM(B48+B57+B64+B73+B82)</f>
        <v>29970</v>
      </c>
      <c r="C84" s="52"/>
      <c r="D84" s="43">
        <f>SUM(D48+D57+D64+D73+D82)</f>
        <v>489.71</v>
      </c>
      <c r="E84" s="43">
        <f>SUM(E48+E57+E64+E73+E82)</f>
        <v>13405.279999999999</v>
      </c>
      <c r="F84" s="43">
        <f>SUM(F48)</f>
        <v>540.71</v>
      </c>
      <c r="G84" s="43">
        <f>SUM(G82+G73+G48)</f>
        <v>956.9</v>
      </c>
      <c r="H84" s="43">
        <f>SUM(G73+H48)</f>
        <v>785.71</v>
      </c>
      <c r="I84" s="43">
        <f>SUM(I48)</f>
        <v>750.28</v>
      </c>
      <c r="J84" s="43">
        <f>SUM(J76:J83)</f>
        <v>1000</v>
      </c>
      <c r="K84" s="43">
        <f>SUM(K76:K83)</f>
        <v>0</v>
      </c>
      <c r="L84" s="43">
        <f>SUM(L75:L83)</f>
        <v>0</v>
      </c>
      <c r="M84" s="43">
        <v>0</v>
      </c>
      <c r="N84" s="43">
        <v>0</v>
      </c>
      <c r="O84" s="43">
        <v>0</v>
      </c>
      <c r="P84" s="44">
        <f>SUM(P48+P57+P64+P73+P82)</f>
        <v>49546.89</v>
      </c>
      <c r="Q84" s="45">
        <f>SUM(Q48+Q57+Q73+Q73+Q82)</f>
        <v>5449.25</v>
      </c>
      <c r="R84" s="46">
        <f>SUM(R10-R69)</f>
        <v>1968.56</v>
      </c>
    </row>
    <row r="85" spans="1:18" x14ac:dyDescent="0.3">
      <c r="A85" s="5"/>
      <c r="B85" s="30"/>
      <c r="C85" s="4"/>
      <c r="D85" s="4"/>
    </row>
    <row r="86" spans="1:18" x14ac:dyDescent="0.3">
      <c r="A86" s="35" t="s">
        <v>73</v>
      </c>
      <c r="B86" s="18"/>
      <c r="C86" s="4"/>
      <c r="D86" s="4"/>
    </row>
    <row r="87" spans="1:18" x14ac:dyDescent="0.3">
      <c r="A87" s="31"/>
      <c r="B87" s="5"/>
      <c r="C87" s="4"/>
      <c r="D87" s="4"/>
    </row>
    <row r="88" spans="1:18" x14ac:dyDescent="0.3">
      <c r="A88" s="5"/>
      <c r="B88" s="5"/>
      <c r="C88" s="4"/>
      <c r="D88" s="4"/>
    </row>
    <row r="89" spans="1:18" x14ac:dyDescent="0.3">
      <c r="C89" s="4"/>
      <c r="D89" s="4"/>
    </row>
    <row r="90" spans="1:18" x14ac:dyDescent="0.3">
      <c r="C90" s="4"/>
      <c r="D90" s="4"/>
    </row>
    <row r="91" spans="1:18" x14ac:dyDescent="0.3">
      <c r="C91" s="4"/>
      <c r="D91" s="4"/>
    </row>
    <row r="92" spans="1:18" x14ac:dyDescent="0.3">
      <c r="C92" s="4"/>
      <c r="D92" s="4"/>
    </row>
    <row r="93" spans="1:18" x14ac:dyDescent="0.3">
      <c r="C93" s="4"/>
      <c r="D93" s="4"/>
    </row>
    <row r="94" spans="1:18" x14ac:dyDescent="0.3">
      <c r="C94" s="4"/>
      <c r="D94" s="4"/>
    </row>
    <row r="95" spans="1:18" x14ac:dyDescent="0.3">
      <c r="C95" s="4"/>
      <c r="D95" s="4"/>
    </row>
    <row r="96" spans="1:18" x14ac:dyDescent="0.3">
      <c r="C96" s="4"/>
      <c r="D96" s="4"/>
    </row>
    <row r="97" spans="3:4" x14ac:dyDescent="0.3">
      <c r="C97" s="4"/>
      <c r="D97" s="4"/>
    </row>
    <row r="98" spans="3:4" x14ac:dyDescent="0.3">
      <c r="C98" s="4"/>
      <c r="D98" s="4"/>
    </row>
    <row r="99" spans="3:4" x14ac:dyDescent="0.3">
      <c r="C99" s="4"/>
      <c r="D99" s="4"/>
    </row>
    <row r="100" spans="3:4" x14ac:dyDescent="0.3">
      <c r="C100" s="4"/>
      <c r="D100" s="4"/>
    </row>
    <row r="101" spans="3:4" x14ac:dyDescent="0.3">
      <c r="C101" s="4"/>
      <c r="D101" s="4"/>
    </row>
    <row r="102" spans="3:4" x14ac:dyDescent="0.3">
      <c r="C102" s="4"/>
      <c r="D102" s="4"/>
    </row>
    <row r="103" spans="3:4" x14ac:dyDescent="0.3">
      <c r="C103" s="4"/>
      <c r="D103" s="4"/>
    </row>
    <row r="104" spans="3:4" x14ac:dyDescent="0.3">
      <c r="C104" s="4"/>
      <c r="D104" s="4"/>
    </row>
    <row r="105" spans="3:4" x14ac:dyDescent="0.3">
      <c r="C105" s="4"/>
      <c r="D105" s="4"/>
    </row>
    <row r="106" spans="3:4" x14ac:dyDescent="0.3">
      <c r="C106" s="4"/>
      <c r="D106" s="4"/>
    </row>
    <row r="107" spans="3:4" x14ac:dyDescent="0.3">
      <c r="C107" s="4"/>
      <c r="D107" s="4"/>
    </row>
    <row r="108" spans="3:4" x14ac:dyDescent="0.3">
      <c r="C108" s="4"/>
      <c r="D108" s="4"/>
    </row>
    <row r="109" spans="3:4" x14ac:dyDescent="0.3">
      <c r="C109" s="4"/>
      <c r="D109" s="4"/>
    </row>
    <row r="110" spans="3:4" x14ac:dyDescent="0.3">
      <c r="C110" s="4"/>
      <c r="D110" s="4"/>
    </row>
    <row r="111" spans="3:4" x14ac:dyDescent="0.3">
      <c r="C111" s="4"/>
      <c r="D111" s="4"/>
    </row>
    <row r="112" spans="3:4" x14ac:dyDescent="0.3">
      <c r="C112" s="4"/>
      <c r="D112" s="4"/>
    </row>
    <row r="113" spans="3:4" x14ac:dyDescent="0.3">
      <c r="C113" s="4"/>
      <c r="D113" s="4"/>
    </row>
    <row r="114" spans="3:4" x14ac:dyDescent="0.3">
      <c r="C114" s="4"/>
      <c r="D114" s="4"/>
    </row>
    <row r="115" spans="3:4" x14ac:dyDescent="0.3">
      <c r="C115" s="4"/>
      <c r="D115" s="4"/>
    </row>
    <row r="116" spans="3:4" x14ac:dyDescent="0.3">
      <c r="C116" s="4"/>
      <c r="D116" s="4"/>
    </row>
    <row r="117" spans="3:4" x14ac:dyDescent="0.3">
      <c r="C117" s="4"/>
      <c r="D117" s="4"/>
    </row>
    <row r="118" spans="3:4" x14ac:dyDescent="0.3">
      <c r="C118" s="4"/>
      <c r="D118" s="4"/>
    </row>
    <row r="119" spans="3:4" x14ac:dyDescent="0.3">
      <c r="C119" s="4"/>
      <c r="D119" s="4"/>
    </row>
    <row r="120" spans="3:4" x14ac:dyDescent="0.3">
      <c r="C120" s="4"/>
      <c r="D120" s="4"/>
    </row>
    <row r="121" spans="3:4" x14ac:dyDescent="0.3">
      <c r="C121" s="4"/>
      <c r="D121" s="4"/>
    </row>
    <row r="122" spans="3:4" x14ac:dyDescent="0.3">
      <c r="C122" s="4"/>
      <c r="D122" s="4"/>
    </row>
    <row r="123" spans="3:4" x14ac:dyDescent="0.3">
      <c r="C123" s="4"/>
      <c r="D123" s="4"/>
    </row>
    <row r="124" spans="3:4" x14ac:dyDescent="0.3">
      <c r="C124" s="4"/>
      <c r="D124" s="4"/>
    </row>
    <row r="125" spans="3:4" x14ac:dyDescent="0.3">
      <c r="C125" s="4"/>
      <c r="D125" s="4"/>
    </row>
    <row r="126" spans="3:4" x14ac:dyDescent="0.3">
      <c r="C126" s="4"/>
      <c r="D126" s="4"/>
    </row>
    <row r="127" spans="3:4" x14ac:dyDescent="0.3">
      <c r="C127" s="4"/>
      <c r="D127" s="4"/>
    </row>
    <row r="128" spans="3:4" x14ac:dyDescent="0.3">
      <c r="C128" s="4"/>
      <c r="D128" s="4"/>
    </row>
    <row r="129" spans="3:4" x14ac:dyDescent="0.3">
      <c r="C129" s="4"/>
      <c r="D129" s="4"/>
    </row>
    <row r="130" spans="3:4" x14ac:dyDescent="0.3">
      <c r="C130" s="4"/>
      <c r="D130" s="4"/>
    </row>
    <row r="131" spans="3:4" x14ac:dyDescent="0.3">
      <c r="C131" s="4"/>
      <c r="D131" s="4"/>
    </row>
    <row r="132" spans="3:4" x14ac:dyDescent="0.3">
      <c r="C132" s="4"/>
      <c r="D132" s="4"/>
    </row>
    <row r="133" spans="3:4" x14ac:dyDescent="0.3">
      <c r="C133" s="4"/>
      <c r="D133" s="4"/>
    </row>
    <row r="134" spans="3:4" x14ac:dyDescent="0.3">
      <c r="C134" s="4"/>
      <c r="D134" s="4"/>
    </row>
    <row r="135" spans="3:4" x14ac:dyDescent="0.3">
      <c r="C135" s="4"/>
      <c r="D135" s="4"/>
    </row>
    <row r="136" spans="3:4" x14ac:dyDescent="0.3">
      <c r="C136" s="4"/>
      <c r="D136" s="4"/>
    </row>
    <row r="137" spans="3:4" x14ac:dyDescent="0.3">
      <c r="C137" s="4"/>
      <c r="D137" s="4"/>
    </row>
    <row r="138" spans="3:4" x14ac:dyDescent="0.3">
      <c r="C138" s="4"/>
      <c r="D138" s="4"/>
    </row>
    <row r="139" spans="3:4" x14ac:dyDescent="0.3">
      <c r="C139" s="4"/>
      <c r="D139" s="4"/>
    </row>
    <row r="140" spans="3:4" x14ac:dyDescent="0.3">
      <c r="C140" s="4"/>
      <c r="D140" s="4"/>
    </row>
    <row r="141" spans="3:4" x14ac:dyDescent="0.3">
      <c r="C141" s="4"/>
      <c r="D141" s="4"/>
    </row>
    <row r="142" spans="3:4" x14ac:dyDescent="0.3">
      <c r="C142" s="4"/>
      <c r="D142" s="4"/>
    </row>
    <row r="143" spans="3:4" x14ac:dyDescent="0.3">
      <c r="C143" s="4"/>
      <c r="D143" s="4"/>
    </row>
    <row r="144" spans="3:4" x14ac:dyDescent="0.3">
      <c r="C144" s="4"/>
      <c r="D144" s="4"/>
    </row>
    <row r="145" spans="3:4" x14ac:dyDescent="0.3">
      <c r="C145" s="4"/>
      <c r="D145" s="4"/>
    </row>
    <row r="146" spans="3:4" x14ac:dyDescent="0.3">
      <c r="C146" s="4"/>
      <c r="D146" s="4"/>
    </row>
    <row r="147" spans="3:4" x14ac:dyDescent="0.3">
      <c r="C147" s="4"/>
      <c r="D147" s="4"/>
    </row>
    <row r="148" spans="3:4" x14ac:dyDescent="0.3">
      <c r="C148" s="4"/>
      <c r="D148" s="4"/>
    </row>
    <row r="149" spans="3:4" x14ac:dyDescent="0.3">
      <c r="C149" s="4"/>
      <c r="D149" s="4"/>
    </row>
    <row r="150" spans="3:4" x14ac:dyDescent="0.3">
      <c r="C150" s="4"/>
      <c r="D150" s="4"/>
    </row>
    <row r="151" spans="3:4" x14ac:dyDescent="0.3">
      <c r="C151" s="4"/>
      <c r="D151" s="4"/>
    </row>
    <row r="152" spans="3:4" x14ac:dyDescent="0.3">
      <c r="C152" s="4"/>
      <c r="D152" s="4"/>
    </row>
    <row r="153" spans="3:4" x14ac:dyDescent="0.3">
      <c r="C153" s="4"/>
      <c r="D153" s="4"/>
    </row>
    <row r="154" spans="3:4" x14ac:dyDescent="0.3">
      <c r="C154" s="4"/>
      <c r="D154" s="4"/>
    </row>
    <row r="155" spans="3:4" x14ac:dyDescent="0.3">
      <c r="C155" s="4"/>
      <c r="D155" s="4"/>
    </row>
    <row r="156" spans="3:4" x14ac:dyDescent="0.3">
      <c r="C156" s="4"/>
      <c r="D156" s="4"/>
    </row>
    <row r="157" spans="3:4" x14ac:dyDescent="0.3">
      <c r="C157" s="4"/>
      <c r="D157" s="4"/>
    </row>
    <row r="158" spans="3:4" x14ac:dyDescent="0.3">
      <c r="C158" s="4"/>
      <c r="D158" s="4"/>
    </row>
    <row r="159" spans="3:4" x14ac:dyDescent="0.3">
      <c r="C159" s="4"/>
      <c r="D159" s="4"/>
    </row>
    <row r="160" spans="3:4" x14ac:dyDescent="0.3">
      <c r="C160" s="4"/>
      <c r="D160" s="4"/>
    </row>
    <row r="161" spans="3:4" x14ac:dyDescent="0.3">
      <c r="C161" s="4"/>
      <c r="D161" s="4"/>
    </row>
    <row r="162" spans="3:4" x14ac:dyDescent="0.3">
      <c r="C162" s="4"/>
      <c r="D162" s="4"/>
    </row>
    <row r="163" spans="3:4" x14ac:dyDescent="0.3">
      <c r="C163" s="4"/>
      <c r="D163" s="4"/>
    </row>
    <row r="164" spans="3:4" x14ac:dyDescent="0.3">
      <c r="C164" s="4"/>
      <c r="D164" s="4"/>
    </row>
    <row r="165" spans="3:4" x14ac:dyDescent="0.3">
      <c r="C165" s="4"/>
      <c r="D165" s="4"/>
    </row>
    <row r="166" spans="3:4" x14ac:dyDescent="0.3">
      <c r="C166" s="4"/>
      <c r="D166" s="4"/>
    </row>
    <row r="167" spans="3:4" x14ac:dyDescent="0.3">
      <c r="C167" s="4"/>
      <c r="D167" s="4"/>
    </row>
    <row r="168" spans="3:4" x14ac:dyDescent="0.3">
      <c r="C168" s="4"/>
      <c r="D168" s="4"/>
    </row>
    <row r="169" spans="3:4" x14ac:dyDescent="0.3">
      <c r="C169" s="4"/>
      <c r="D169" s="4"/>
    </row>
    <row r="170" spans="3:4" x14ac:dyDescent="0.3">
      <c r="C170" s="4"/>
      <c r="D170" s="4"/>
    </row>
    <row r="171" spans="3:4" x14ac:dyDescent="0.3">
      <c r="C171" s="4"/>
      <c r="D171" s="4"/>
    </row>
    <row r="172" spans="3:4" x14ac:dyDescent="0.3">
      <c r="C172" s="4"/>
      <c r="D172" s="4"/>
    </row>
    <row r="173" spans="3:4" x14ac:dyDescent="0.3">
      <c r="C173" s="4"/>
      <c r="D173" s="4"/>
    </row>
    <row r="174" spans="3:4" x14ac:dyDescent="0.3">
      <c r="C174" s="4"/>
      <c r="D174" s="4"/>
    </row>
    <row r="175" spans="3:4" x14ac:dyDescent="0.3">
      <c r="C175" s="4"/>
      <c r="D175" s="4"/>
    </row>
    <row r="176" spans="3:4" x14ac:dyDescent="0.3">
      <c r="C176" s="4"/>
      <c r="D176" s="4"/>
    </row>
    <row r="177" spans="3:4" x14ac:dyDescent="0.3">
      <c r="C177" s="4"/>
      <c r="D177" s="4"/>
    </row>
    <row r="178" spans="3:4" x14ac:dyDescent="0.3">
      <c r="C178" s="4"/>
      <c r="D178" s="4"/>
    </row>
    <row r="179" spans="3:4" x14ac:dyDescent="0.3">
      <c r="C179" s="4"/>
      <c r="D179" s="4"/>
    </row>
    <row r="180" spans="3:4" x14ac:dyDescent="0.3">
      <c r="C180" s="4"/>
      <c r="D180" s="4"/>
    </row>
    <row r="181" spans="3:4" x14ac:dyDescent="0.3">
      <c r="C181" s="4"/>
      <c r="D181" s="4"/>
    </row>
    <row r="182" spans="3:4" x14ac:dyDescent="0.3">
      <c r="C182" s="4"/>
      <c r="D182" s="4"/>
    </row>
    <row r="183" spans="3:4" x14ac:dyDescent="0.3">
      <c r="C183" s="4"/>
      <c r="D183" s="4"/>
    </row>
    <row r="184" spans="3:4" x14ac:dyDescent="0.3">
      <c r="C184" s="4"/>
      <c r="D184" s="4"/>
    </row>
    <row r="185" spans="3:4" x14ac:dyDescent="0.3">
      <c r="C185" s="4"/>
      <c r="D185" s="4"/>
    </row>
    <row r="186" spans="3:4" x14ac:dyDescent="0.3">
      <c r="C186" s="4"/>
      <c r="D186" s="4"/>
    </row>
    <row r="187" spans="3:4" x14ac:dyDescent="0.3">
      <c r="C187" s="4"/>
      <c r="D187" s="4"/>
    </row>
    <row r="188" spans="3:4" x14ac:dyDescent="0.3">
      <c r="C188" s="4"/>
      <c r="D188" s="4"/>
    </row>
    <row r="189" spans="3:4" x14ac:dyDescent="0.3">
      <c r="C189" s="4"/>
      <c r="D189" s="4"/>
    </row>
    <row r="190" spans="3:4" x14ac:dyDescent="0.3">
      <c r="C190" s="4"/>
      <c r="D190" s="4"/>
    </row>
    <row r="191" spans="3:4" x14ac:dyDescent="0.3">
      <c r="C191" s="4"/>
      <c r="D191" s="4"/>
    </row>
    <row r="192" spans="3:4" x14ac:dyDescent="0.3">
      <c r="C192" s="4"/>
      <c r="D192" s="4"/>
    </row>
    <row r="193" spans="3:4" x14ac:dyDescent="0.3">
      <c r="C193" s="4"/>
      <c r="D193" s="4"/>
    </row>
    <row r="194" spans="3:4" x14ac:dyDescent="0.3">
      <c r="C194" s="4"/>
      <c r="D194" s="4"/>
    </row>
    <row r="195" spans="3:4" x14ac:dyDescent="0.3">
      <c r="C195" s="4"/>
      <c r="D195" s="4"/>
    </row>
    <row r="196" spans="3:4" x14ac:dyDescent="0.3">
      <c r="C196" s="4"/>
      <c r="D196" s="4"/>
    </row>
    <row r="197" spans="3:4" x14ac:dyDescent="0.3">
      <c r="C197" s="4"/>
      <c r="D197" s="4"/>
    </row>
    <row r="198" spans="3:4" x14ac:dyDescent="0.3">
      <c r="C198" s="4"/>
      <c r="D198" s="4"/>
    </row>
    <row r="199" spans="3:4" x14ac:dyDescent="0.3">
      <c r="C199" s="4"/>
      <c r="D199" s="4"/>
    </row>
    <row r="200" spans="3:4" x14ac:dyDescent="0.3">
      <c r="C200" s="4"/>
      <c r="D200" s="4"/>
    </row>
    <row r="201" spans="3:4" x14ac:dyDescent="0.3">
      <c r="C201" s="4"/>
      <c r="D201" s="4"/>
    </row>
    <row r="202" spans="3:4" x14ac:dyDescent="0.3">
      <c r="C202" s="4"/>
      <c r="D202" s="4"/>
    </row>
    <row r="203" spans="3:4" x14ac:dyDescent="0.3">
      <c r="C203" s="4"/>
      <c r="D203" s="4"/>
    </row>
    <row r="204" spans="3:4" x14ac:dyDescent="0.3">
      <c r="C204" s="4"/>
      <c r="D204" s="4"/>
    </row>
    <row r="205" spans="3:4" x14ac:dyDescent="0.3">
      <c r="C205" s="4"/>
      <c r="D205" s="4"/>
    </row>
    <row r="206" spans="3:4" x14ac:dyDescent="0.3">
      <c r="C206" s="4"/>
      <c r="D206" s="4"/>
    </row>
    <row r="207" spans="3:4" x14ac:dyDescent="0.3">
      <c r="C207" s="4"/>
      <c r="D207" s="4"/>
    </row>
    <row r="208" spans="3:4" x14ac:dyDescent="0.3">
      <c r="C208" s="4"/>
      <c r="D208" s="4"/>
    </row>
    <row r="209" spans="3:4" x14ac:dyDescent="0.3">
      <c r="C209" s="4"/>
      <c r="D209" s="4"/>
    </row>
    <row r="210" spans="3:4" x14ac:dyDescent="0.3">
      <c r="C210" s="4"/>
      <c r="D210" s="4"/>
    </row>
    <row r="211" spans="3:4" x14ac:dyDescent="0.3">
      <c r="C211" s="4"/>
      <c r="D211" s="4"/>
    </row>
    <row r="212" spans="3:4" x14ac:dyDescent="0.3">
      <c r="C212" s="4"/>
      <c r="D212" s="4"/>
    </row>
    <row r="213" spans="3:4" x14ac:dyDescent="0.3">
      <c r="C213" s="4"/>
      <c r="D213" s="4"/>
    </row>
    <row r="214" spans="3:4" x14ac:dyDescent="0.3">
      <c r="C214" s="4"/>
      <c r="D214" s="4"/>
    </row>
    <row r="215" spans="3:4" x14ac:dyDescent="0.3">
      <c r="C215" s="4"/>
      <c r="D215" s="4"/>
    </row>
    <row r="216" spans="3:4" x14ac:dyDescent="0.3">
      <c r="C216" s="4"/>
      <c r="D216" s="4"/>
    </row>
    <row r="217" spans="3:4" x14ac:dyDescent="0.3">
      <c r="C217" s="4"/>
      <c r="D217" s="4"/>
    </row>
    <row r="218" spans="3:4" x14ac:dyDescent="0.3">
      <c r="C218" s="4"/>
      <c r="D218" s="4"/>
    </row>
    <row r="219" spans="3:4" x14ac:dyDescent="0.3">
      <c r="C219" s="4"/>
      <c r="D219" s="4"/>
    </row>
    <row r="220" spans="3:4" x14ac:dyDescent="0.3">
      <c r="C220" s="4"/>
      <c r="D220" s="4"/>
    </row>
    <row r="221" spans="3:4" x14ac:dyDescent="0.3">
      <c r="C221" s="4"/>
      <c r="D221" s="4"/>
    </row>
    <row r="222" spans="3:4" x14ac:dyDescent="0.3">
      <c r="C222" s="4"/>
      <c r="D222" s="4"/>
    </row>
    <row r="223" spans="3:4" x14ac:dyDescent="0.3">
      <c r="C223" s="4"/>
      <c r="D223" s="4"/>
    </row>
    <row r="224" spans="3:4" x14ac:dyDescent="0.3">
      <c r="C224" s="4"/>
      <c r="D224" s="4"/>
    </row>
    <row r="225" spans="3:4" x14ac:dyDescent="0.3">
      <c r="C225" s="4"/>
      <c r="D225" s="4"/>
    </row>
    <row r="226" spans="3:4" x14ac:dyDescent="0.3">
      <c r="C226" s="4"/>
      <c r="D226" s="4"/>
    </row>
    <row r="227" spans="3:4" x14ac:dyDescent="0.3">
      <c r="C227" s="4"/>
      <c r="D227" s="4"/>
    </row>
    <row r="228" spans="3:4" x14ac:dyDescent="0.3">
      <c r="C228" s="4"/>
      <c r="D228" s="4"/>
    </row>
    <row r="229" spans="3:4" x14ac:dyDescent="0.3">
      <c r="C229" s="4"/>
      <c r="D229" s="4"/>
    </row>
    <row r="230" spans="3:4" x14ac:dyDescent="0.3">
      <c r="C230" s="4"/>
      <c r="D230" s="4"/>
    </row>
    <row r="231" spans="3:4" x14ac:dyDescent="0.3">
      <c r="C231" s="4"/>
      <c r="D231" s="4"/>
    </row>
    <row r="232" spans="3:4" x14ac:dyDescent="0.3">
      <c r="C232" s="4"/>
      <c r="D232" s="4"/>
    </row>
    <row r="233" spans="3:4" x14ac:dyDescent="0.3">
      <c r="C233" s="4"/>
      <c r="D233" s="4"/>
    </row>
    <row r="234" spans="3:4" x14ac:dyDescent="0.3">
      <c r="C234" s="4"/>
      <c r="D234" s="4"/>
    </row>
    <row r="235" spans="3:4" x14ac:dyDescent="0.3">
      <c r="C235" s="4"/>
      <c r="D235" s="4"/>
    </row>
    <row r="236" spans="3:4" x14ac:dyDescent="0.3">
      <c r="C236" s="4"/>
      <c r="D236" s="4"/>
    </row>
    <row r="237" spans="3:4" x14ac:dyDescent="0.3">
      <c r="C237" s="4"/>
      <c r="D237" s="4"/>
    </row>
    <row r="238" spans="3:4" x14ac:dyDescent="0.3">
      <c r="C238" s="4"/>
      <c r="D238" s="4"/>
    </row>
    <row r="239" spans="3:4" x14ac:dyDescent="0.3">
      <c r="C239" s="4"/>
      <c r="D239" s="4"/>
    </row>
    <row r="240" spans="3:4" x14ac:dyDescent="0.3">
      <c r="C240" s="4"/>
      <c r="D240" s="4"/>
    </row>
    <row r="241" spans="3:4" x14ac:dyDescent="0.3">
      <c r="C241" s="4"/>
      <c r="D241" s="4"/>
    </row>
    <row r="242" spans="3:4" x14ac:dyDescent="0.3">
      <c r="C242" s="4"/>
      <c r="D242" s="4"/>
    </row>
    <row r="243" spans="3:4" x14ac:dyDescent="0.3">
      <c r="C243" s="4"/>
      <c r="D243" s="4"/>
    </row>
    <row r="244" spans="3:4" x14ac:dyDescent="0.3">
      <c r="C244" s="4"/>
      <c r="D244" s="4"/>
    </row>
    <row r="245" spans="3:4" x14ac:dyDescent="0.3">
      <c r="C245" s="4"/>
      <c r="D245" s="4"/>
    </row>
    <row r="246" spans="3:4" x14ac:dyDescent="0.3">
      <c r="C246" s="4"/>
      <c r="D246" s="4"/>
    </row>
    <row r="247" spans="3:4" x14ac:dyDescent="0.3">
      <c r="C247" s="4"/>
      <c r="D247" s="4"/>
    </row>
    <row r="248" spans="3:4" x14ac:dyDescent="0.3">
      <c r="C248" s="4"/>
      <c r="D248" s="4"/>
    </row>
    <row r="249" spans="3:4" x14ac:dyDescent="0.3">
      <c r="C249" s="4"/>
      <c r="D249" s="4"/>
    </row>
    <row r="250" spans="3:4" x14ac:dyDescent="0.3">
      <c r="C250" s="4"/>
      <c r="D250" s="4"/>
    </row>
    <row r="251" spans="3:4" x14ac:dyDescent="0.3">
      <c r="C251" s="4"/>
      <c r="D251" s="4"/>
    </row>
    <row r="252" spans="3:4" x14ac:dyDescent="0.3">
      <c r="C252" s="4"/>
      <c r="D252" s="4"/>
    </row>
    <row r="253" spans="3:4" x14ac:dyDescent="0.3">
      <c r="C253" s="4"/>
      <c r="D253" s="4"/>
    </row>
    <row r="254" spans="3:4" x14ac:dyDescent="0.3">
      <c r="C254" s="4"/>
      <c r="D254" s="4"/>
    </row>
    <row r="255" spans="3:4" x14ac:dyDescent="0.3">
      <c r="C255" s="4"/>
      <c r="D255" s="4"/>
    </row>
    <row r="256" spans="3:4" x14ac:dyDescent="0.3">
      <c r="C256" s="4"/>
      <c r="D256" s="4"/>
    </row>
    <row r="257" spans="3:4" x14ac:dyDescent="0.3">
      <c r="C257" s="4"/>
      <c r="D257" s="4"/>
    </row>
    <row r="258" spans="3:4" x14ac:dyDescent="0.3">
      <c r="C258" s="4"/>
      <c r="D258" s="4"/>
    </row>
    <row r="259" spans="3:4" x14ac:dyDescent="0.3">
      <c r="C259" s="4"/>
      <c r="D259" s="4"/>
    </row>
    <row r="260" spans="3:4" x14ac:dyDescent="0.3">
      <c r="C260" s="4"/>
      <c r="D260" s="4"/>
    </row>
    <row r="261" spans="3:4" x14ac:dyDescent="0.3">
      <c r="C261" s="4"/>
      <c r="D261" s="4"/>
    </row>
    <row r="262" spans="3:4" x14ac:dyDescent="0.3">
      <c r="C262" s="4"/>
      <c r="D262" s="4"/>
    </row>
    <row r="263" spans="3:4" x14ac:dyDescent="0.3">
      <c r="C263" s="4"/>
      <c r="D263" s="4"/>
    </row>
    <row r="264" spans="3:4" x14ac:dyDescent="0.3">
      <c r="C264" s="4"/>
      <c r="D264" s="4"/>
    </row>
    <row r="265" spans="3:4" x14ac:dyDescent="0.3">
      <c r="C265" s="4"/>
      <c r="D265" s="4"/>
    </row>
    <row r="266" spans="3:4" x14ac:dyDescent="0.3">
      <c r="C266" s="4"/>
      <c r="D266" s="4"/>
    </row>
    <row r="267" spans="3:4" x14ac:dyDescent="0.3">
      <c r="C267" s="4"/>
      <c r="D267" s="4"/>
    </row>
    <row r="268" spans="3:4" x14ac:dyDescent="0.3">
      <c r="C268" s="4"/>
      <c r="D268" s="4"/>
    </row>
    <row r="269" spans="3:4" x14ac:dyDescent="0.3">
      <c r="C269" s="4"/>
      <c r="D269" s="4"/>
    </row>
    <row r="270" spans="3:4" x14ac:dyDescent="0.3">
      <c r="C270" s="4"/>
      <c r="D270" s="4"/>
    </row>
  </sheetData>
  <pageMargins left="0.7" right="0.7" top="0.75" bottom="0.75" header="0.3" footer="0.3"/>
  <pageSetup paperSize="9" scale="41" fitToWidth="2" fitToHeight="2" orientation="landscape" horizontalDpi="4294967293" verticalDpi="4294967293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cp:lastPrinted>2016-09-14T13:05:34Z</cp:lastPrinted>
  <dcterms:created xsi:type="dcterms:W3CDTF">2016-05-10T11:38:31Z</dcterms:created>
  <dcterms:modified xsi:type="dcterms:W3CDTF">2017-01-16T12:37:46Z</dcterms:modified>
</cp:coreProperties>
</file>