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78" i="1" l="1"/>
  <c r="P20" i="1"/>
  <c r="P45" i="1"/>
  <c r="P27" i="1"/>
  <c r="P52" i="1" l="1"/>
  <c r="J45" i="1"/>
  <c r="H80" i="1" l="1"/>
  <c r="I45" i="1"/>
  <c r="I80" i="1" s="1"/>
  <c r="P80" i="1" s="1"/>
  <c r="I8" i="1"/>
  <c r="H45" i="1"/>
  <c r="P16" i="1" l="1"/>
  <c r="R80" i="1" l="1"/>
  <c r="G8" i="1" l="1"/>
  <c r="F8" i="1" l="1"/>
  <c r="E8" i="1"/>
  <c r="D8" i="1"/>
  <c r="F45" i="1" l="1"/>
  <c r="G45" i="1"/>
  <c r="G78" i="1"/>
  <c r="Q78" i="1"/>
  <c r="Q60" i="1"/>
  <c r="Q53" i="1"/>
  <c r="Q45" i="1"/>
  <c r="P63" i="1"/>
  <c r="P69" i="1" s="1"/>
  <c r="P43" i="1"/>
  <c r="P40" i="1"/>
  <c r="P35" i="1"/>
  <c r="P32" i="1"/>
  <c r="Q80" i="1" l="1"/>
  <c r="F80" i="1"/>
  <c r="G80" i="1"/>
  <c r="E78" i="1"/>
  <c r="E69" i="1"/>
  <c r="E60" i="1"/>
  <c r="E53" i="1"/>
  <c r="E45" i="1"/>
  <c r="P60" i="1"/>
  <c r="P53" i="1"/>
  <c r="D45" i="1"/>
  <c r="D80" i="1" s="1"/>
  <c r="D16" i="1"/>
  <c r="B16" i="1"/>
  <c r="P26" i="1"/>
  <c r="P21" i="1"/>
  <c r="P22" i="1"/>
  <c r="B78" i="1"/>
  <c r="B69" i="1"/>
  <c r="B53" i="1"/>
  <c r="B45" i="1"/>
  <c r="B8" i="1"/>
  <c r="E80" i="1" l="1"/>
  <c r="B80" i="1"/>
</calcChain>
</file>

<file path=xl/sharedStrings.xml><?xml version="1.0" encoding="utf-8"?>
<sst xmlns="http://schemas.openxmlformats.org/spreadsheetml/2006/main" count="89" uniqueCount="84">
  <si>
    <t xml:space="preserve"> BUDGET 2016/2017</t>
  </si>
  <si>
    <t>ACTUAL SPEND AT YEAR END</t>
  </si>
  <si>
    <t>APRIL</t>
  </si>
  <si>
    <t>MAY</t>
  </si>
  <si>
    <t>JUNE</t>
  </si>
  <si>
    <t>JULY</t>
  </si>
  <si>
    <t>AUGUST</t>
  </si>
  <si>
    <t>OCTOBER</t>
  </si>
  <si>
    <t>MARCH</t>
  </si>
  <si>
    <t>BALANCE TO DATE</t>
  </si>
  <si>
    <t>INCOME</t>
  </si>
  <si>
    <t>ACCRUALS</t>
  </si>
  <si>
    <t>TOTAL</t>
  </si>
  <si>
    <t>OPENING BALANCE</t>
  </si>
  <si>
    <t>PRECEPT</t>
  </si>
  <si>
    <t>GRANT CWAC</t>
  </si>
  <si>
    <t>EXPENDITURE</t>
  </si>
  <si>
    <t>ADMINISTRATION</t>
  </si>
  <si>
    <t>CLERKS SALARY (inc. Heating and lighting and broadband)</t>
  </si>
  <si>
    <t>TAX</t>
  </si>
  <si>
    <t>CLERK PENSION CONTRIBUTIONS</t>
  </si>
  <si>
    <t>CLERK'S EXPENSES</t>
  </si>
  <si>
    <t>INSURANCE</t>
  </si>
  <si>
    <t>TRAINING</t>
  </si>
  <si>
    <t>RENT</t>
  </si>
  <si>
    <t>WEBSITE</t>
  </si>
  <si>
    <t>CHAIRMANS ALLOWANCE</t>
  </si>
  <si>
    <t>SUB TOTAL</t>
  </si>
  <si>
    <t>MAINTENANCE</t>
  </si>
  <si>
    <t>THE AVENUE / TREES</t>
  </si>
  <si>
    <t>GENERAL MAINTENANCE</t>
  </si>
  <si>
    <t>PUMPHOUSE RESTORATION</t>
  </si>
  <si>
    <t xml:space="preserve">GRANTS FUND </t>
  </si>
  <si>
    <t xml:space="preserve"> PARISH PROJECTS</t>
  </si>
  <si>
    <t>PARISH FIELD AND TRAFFIC MANAGEMENT RECOMMENDATIONS (includes District Councillor grant and PC match funding)</t>
  </si>
  <si>
    <t>LIGHTING</t>
  </si>
  <si>
    <t>ADDITIONAL GLASS FOR NOTICE BOARD</t>
  </si>
  <si>
    <t>RESERVE</t>
  </si>
  <si>
    <t>RESERVE/CONTINGENCY</t>
  </si>
  <si>
    <t>FINIALS</t>
  </si>
  <si>
    <t>TOTAL:</t>
  </si>
  <si>
    <t xml:space="preserve">ELECTION COSTS </t>
  </si>
  <si>
    <t>GREAT BUDWORTH BUDGET  2016/17</t>
  </si>
  <si>
    <t>ChaLC Membership</t>
  </si>
  <si>
    <t>ChALC/SLCC/CCA MEMBERSHIP</t>
  </si>
  <si>
    <t>CCA Membership</t>
  </si>
  <si>
    <t>Mileage</t>
  </si>
  <si>
    <t>Treefellers</t>
  </si>
  <si>
    <t>Suregreen (mesh)</t>
  </si>
  <si>
    <t>Budworth Bulletin</t>
  </si>
  <si>
    <t>Churchyard Grant</t>
  </si>
  <si>
    <t>Mums and Tots</t>
  </si>
  <si>
    <t>FOTS - Great Budworth</t>
  </si>
  <si>
    <t>Guy Potter - monies owed for Finials</t>
  </si>
  <si>
    <t>Steven Jennings - costs incurred for legal paperwork assistance</t>
  </si>
  <si>
    <t>Parish Council Letter headed paper and compliments slips</t>
  </si>
  <si>
    <t>JDH Business Services - Internal Audit</t>
  </si>
  <si>
    <t>VAT to be claimed</t>
  </si>
  <si>
    <t>TENNIS CLUB RENT</t>
  </si>
  <si>
    <t>INSURANCE FOR PUMPHOUE</t>
  </si>
  <si>
    <t>As of 1st APRIL RESERVE ACCOUNT</t>
  </si>
  <si>
    <t>As of 1st APRIL CURRENT ACCOUNT</t>
  </si>
  <si>
    <t>SEPTEMBER</t>
  </si>
  <si>
    <t>NOVE,BER</t>
  </si>
  <si>
    <t>DECEMBER</t>
  </si>
  <si>
    <t>JANUARY</t>
  </si>
  <si>
    <t>FEBRUARY</t>
  </si>
  <si>
    <t>Cllr Forwood - Planning Training Session</t>
  </si>
  <si>
    <t>Clerk - CiLCA Training Session</t>
  </si>
  <si>
    <t>McAfee Computer Security Renwal</t>
  </si>
  <si>
    <t>Windows Office Renewal</t>
  </si>
  <si>
    <t>ICO Renewal</t>
  </si>
  <si>
    <t>Volunteer Thankyou (Sect. 137)</t>
  </si>
  <si>
    <t>Payments for approval</t>
  </si>
  <si>
    <t>Section 137 Spending  Total for 2016/17 £2178.56</t>
  </si>
  <si>
    <t>OFFICE EQUIPMENT (£60.00 viaed from Tree work)</t>
  </si>
  <si>
    <t>FILMING MONIES</t>
  </si>
  <si>
    <t>BDO - External Audit</t>
  </si>
  <si>
    <t>Credit Union Pre Payment Card</t>
  </si>
  <si>
    <t>AUDIT (in. £87 vied from BT)</t>
  </si>
  <si>
    <t>STATIONERY/COPYING (inc. £100 vied from BT)</t>
  </si>
  <si>
    <t>BT (minus £187  from orginal £600 budget)</t>
  </si>
  <si>
    <t>John Eaton - The Avenue</t>
  </si>
  <si>
    <t>Repayment of filming monies paid in error to Parish Council in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</si>
</sst>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Border="1"/>
    <xf numFmtId="2" fontId="1" fillId="0" borderId="1" xfId="0" applyNumberFormat="1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textRotation="90"/>
    </xf>
    <xf numFmtId="0" fontId="0" fillId="0" borderId="0" xfId="0" applyFill="1" applyBorder="1"/>
    <xf numFmtId="0" fontId="3" fillId="2" borderId="1" xfId="0" applyFont="1" applyFill="1" applyBorder="1"/>
    <xf numFmtId="2" fontId="1" fillId="2" borderId="1" xfId="0" applyNumberFormat="1" applyFont="1" applyFill="1" applyBorder="1"/>
    <xf numFmtId="0" fontId="3" fillId="3" borderId="1" xfId="0" applyFont="1" applyFill="1" applyBorder="1"/>
    <xf numFmtId="0" fontId="7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8" fillId="4" borderId="1" xfId="0" applyFont="1" applyFill="1" applyBorder="1"/>
    <xf numFmtId="0" fontId="0" fillId="4" borderId="1" xfId="0" applyFont="1" applyFill="1" applyBorder="1"/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A11" zoomScale="60" zoomScaleNormal="60" workbookViewId="0">
      <selection activeCell="P24" sqref="P24"/>
    </sheetView>
  </sheetViews>
  <sheetFormatPr defaultColWidth="9.125" defaultRowHeight="18.75" x14ac:dyDescent="0.3"/>
  <cols>
    <col min="1" max="1" width="69.75" style="3" customWidth="1"/>
    <col min="2" max="2" width="15.625" style="2" customWidth="1"/>
    <col min="3" max="3" width="11.375" style="3" customWidth="1"/>
    <col min="4" max="4" width="11.25" style="3" customWidth="1"/>
    <col min="5" max="5" width="12.75" style="3" bestFit="1" customWidth="1"/>
    <col min="6" max="7" width="9.25" style="4" bestFit="1" customWidth="1"/>
    <col min="8" max="9" width="9.125" style="4"/>
    <col min="10" max="15" width="9.125" style="3"/>
    <col min="16" max="16" width="14.875" style="3" customWidth="1"/>
    <col min="17" max="17" width="10.625" style="3" customWidth="1"/>
    <col min="18" max="18" width="28.75" style="3" customWidth="1"/>
    <col min="19" max="21" width="9.125" style="3"/>
    <col min="22" max="22" width="9.125" style="3" customWidth="1"/>
    <col min="23" max="16384" width="9.125" style="3"/>
  </cols>
  <sheetData>
    <row r="1" spans="1:19" x14ac:dyDescent="0.3">
      <c r="A1" s="1" t="s">
        <v>42</v>
      </c>
    </row>
    <row r="2" spans="1:19" s="1" customFormat="1" ht="112.5" customHeight="1" x14ac:dyDescent="0.3">
      <c r="A2" s="5"/>
      <c r="B2" s="6" t="s">
        <v>0</v>
      </c>
      <c r="C2" s="7" t="s">
        <v>1</v>
      </c>
      <c r="D2" s="7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9" t="s">
        <v>62</v>
      </c>
      <c r="J2" s="8" t="s">
        <v>7</v>
      </c>
      <c r="K2" s="8" t="s">
        <v>63</v>
      </c>
      <c r="L2" s="9" t="s">
        <v>64</v>
      </c>
      <c r="M2" s="9" t="s">
        <v>65</v>
      </c>
      <c r="N2" s="9" t="s">
        <v>66</v>
      </c>
      <c r="O2" s="9" t="s">
        <v>8</v>
      </c>
      <c r="P2" s="34" t="s">
        <v>9</v>
      </c>
      <c r="Q2" s="32" t="s">
        <v>57</v>
      </c>
      <c r="R2" s="33" t="s">
        <v>74</v>
      </c>
      <c r="S2" s="6"/>
    </row>
    <row r="3" spans="1:19" ht="47.25" customHeight="1" x14ac:dyDescent="0.3">
      <c r="A3" s="1" t="s">
        <v>10</v>
      </c>
      <c r="B3" s="11"/>
    </row>
    <row r="4" spans="1:19" x14ac:dyDescent="0.3">
      <c r="A4" s="1"/>
      <c r="B4" s="11"/>
    </row>
    <row r="5" spans="1:19" ht="27" customHeight="1" x14ac:dyDescent="0.3">
      <c r="A5" s="5" t="s">
        <v>61</v>
      </c>
      <c r="B5" s="2">
        <v>19825.12</v>
      </c>
      <c r="D5" s="3">
        <v>19825.12</v>
      </c>
      <c r="E5" s="3">
        <v>29122.99</v>
      </c>
      <c r="F5" s="4">
        <v>18755.310000000001</v>
      </c>
      <c r="G5" s="4">
        <v>17529</v>
      </c>
      <c r="H5" s="4">
        <v>14635.1</v>
      </c>
      <c r="I5" s="35">
        <v>14799.39</v>
      </c>
    </row>
    <row r="6" spans="1:19" ht="30.75" customHeight="1" x14ac:dyDescent="0.3">
      <c r="A6" s="5" t="s">
        <v>60</v>
      </c>
      <c r="B6" s="12">
        <v>2.13</v>
      </c>
      <c r="D6" s="3">
        <v>2.13</v>
      </c>
      <c r="E6" s="3">
        <v>2.13</v>
      </c>
      <c r="F6" s="4">
        <v>2.13</v>
      </c>
      <c r="G6" s="4">
        <v>2.13</v>
      </c>
      <c r="H6" s="4">
        <v>2.13</v>
      </c>
      <c r="I6" s="35">
        <v>2.13</v>
      </c>
    </row>
    <row r="7" spans="1:19" ht="29.25" customHeight="1" x14ac:dyDescent="0.3">
      <c r="A7" s="5" t="s">
        <v>11</v>
      </c>
      <c r="B7" s="12">
        <v>132.4</v>
      </c>
    </row>
    <row r="8" spans="1:19" s="14" customFormat="1" ht="29.25" customHeight="1" x14ac:dyDescent="0.3">
      <c r="A8" s="1" t="s">
        <v>12</v>
      </c>
      <c r="B8" s="13">
        <f>SUM(B5+B6-B7)</f>
        <v>19694.849999999999</v>
      </c>
      <c r="D8" s="14">
        <f>SUM(D5:D7)</f>
        <v>19827.25</v>
      </c>
      <c r="E8" s="14">
        <f>SUM(E5:E7)</f>
        <v>29125.120000000003</v>
      </c>
      <c r="F8" s="15">
        <f>SUM(F5:F6)</f>
        <v>18757.440000000002</v>
      </c>
      <c r="G8" s="15">
        <f>SUM(G5:G6)</f>
        <v>17531.13</v>
      </c>
      <c r="H8" s="15">
        <v>14637.23</v>
      </c>
      <c r="I8" s="15">
        <f>SUM(I5:I6)</f>
        <v>14801.519999999999</v>
      </c>
    </row>
    <row r="9" spans="1:19" x14ac:dyDescent="0.3">
      <c r="A9" s="5"/>
      <c r="B9" s="13"/>
    </row>
    <row r="10" spans="1:19" ht="30.75" customHeight="1" x14ac:dyDescent="0.3">
      <c r="A10" s="1" t="s">
        <v>13</v>
      </c>
      <c r="B10" s="11">
        <v>19694.849999999999</v>
      </c>
      <c r="R10" s="3">
        <v>2178.56</v>
      </c>
    </row>
    <row r="11" spans="1:19" ht="28.5" customHeight="1" x14ac:dyDescent="0.3">
      <c r="A11" s="5" t="s">
        <v>14</v>
      </c>
      <c r="D11" s="12">
        <v>9478</v>
      </c>
    </row>
    <row r="12" spans="1:19" ht="30.75" customHeight="1" x14ac:dyDescent="0.3">
      <c r="A12" s="5" t="s">
        <v>15</v>
      </c>
      <c r="D12" s="12">
        <v>191</v>
      </c>
    </row>
    <row r="13" spans="1:19" ht="29.25" customHeight="1" x14ac:dyDescent="0.3">
      <c r="A13" s="5" t="s">
        <v>58</v>
      </c>
      <c r="B13" s="12"/>
      <c r="D13" s="3">
        <v>1</v>
      </c>
    </row>
    <row r="14" spans="1:19" ht="33.75" customHeight="1" x14ac:dyDescent="0.3">
      <c r="A14" s="5" t="s">
        <v>59</v>
      </c>
      <c r="B14" s="12"/>
      <c r="D14" s="3">
        <v>250</v>
      </c>
    </row>
    <row r="15" spans="1:19" ht="33.75" customHeight="1" x14ac:dyDescent="0.3">
      <c r="A15" s="5" t="s">
        <v>76</v>
      </c>
      <c r="B15" s="12"/>
      <c r="G15" s="4">
        <v>500</v>
      </c>
      <c r="H15" s="4">
        <v>750</v>
      </c>
    </row>
    <row r="16" spans="1:19" s="14" customFormat="1" ht="32.25" customHeight="1" x14ac:dyDescent="0.3">
      <c r="A16" s="1" t="s">
        <v>12</v>
      </c>
      <c r="B16" s="11">
        <f>SUM(B10 +D11+D12+D13+D14)</f>
        <v>29614.85</v>
      </c>
      <c r="D16" s="13">
        <f>SUM(D11:D14)</f>
        <v>9920</v>
      </c>
      <c r="F16" s="15"/>
      <c r="G16" s="15">
        <v>500</v>
      </c>
      <c r="H16" s="15">
        <v>1750</v>
      </c>
      <c r="I16" s="15"/>
      <c r="P16" s="13">
        <f>SUM(C16:O16)</f>
        <v>12170</v>
      </c>
    </row>
    <row r="17" spans="1:17" s="14" customFormat="1" ht="12.75" customHeight="1" x14ac:dyDescent="0.3">
      <c r="A17" s="1"/>
      <c r="B17" s="11"/>
      <c r="D17" s="13"/>
      <c r="F17" s="15"/>
      <c r="G17" s="15"/>
      <c r="H17" s="15"/>
      <c r="I17" s="15"/>
      <c r="P17" s="13"/>
    </row>
    <row r="18" spans="1:17" ht="27" customHeight="1" x14ac:dyDescent="0.3">
      <c r="A18" s="1" t="s">
        <v>16</v>
      </c>
      <c r="B18" s="11"/>
    </row>
    <row r="19" spans="1:17" ht="30" customHeight="1" x14ac:dyDescent="0.3">
      <c r="A19" s="1" t="s">
        <v>17</v>
      </c>
      <c r="B19" s="11"/>
    </row>
    <row r="20" spans="1:17" ht="29.25" customHeight="1" x14ac:dyDescent="0.3">
      <c r="A20" s="16" t="s">
        <v>18</v>
      </c>
      <c r="B20" s="2">
        <v>6000</v>
      </c>
      <c r="D20" s="3">
        <v>489.71</v>
      </c>
      <c r="E20" s="3">
        <v>489.71</v>
      </c>
      <c r="F20" s="4">
        <v>489.71</v>
      </c>
      <c r="G20" s="4">
        <v>489.71</v>
      </c>
      <c r="H20" s="4">
        <v>489.71</v>
      </c>
      <c r="I20" s="4">
        <v>508.69</v>
      </c>
      <c r="J20" s="36">
        <v>491.19</v>
      </c>
      <c r="K20" s="36">
        <v>491.19</v>
      </c>
      <c r="P20" s="12">
        <f>SUM(D20:O20)</f>
        <v>3939.62</v>
      </c>
    </row>
    <row r="21" spans="1:17" ht="29.25" customHeight="1" x14ac:dyDescent="0.3">
      <c r="A21" s="16" t="s">
        <v>19</v>
      </c>
      <c r="B21" s="2">
        <v>0</v>
      </c>
      <c r="P21" s="3">
        <f>SUM(D21:O21)</f>
        <v>0</v>
      </c>
    </row>
    <row r="22" spans="1:17" ht="29.25" customHeight="1" x14ac:dyDescent="0.3">
      <c r="A22" s="16" t="s">
        <v>20</v>
      </c>
      <c r="B22" s="2">
        <v>65</v>
      </c>
      <c r="I22" s="4">
        <v>19.84</v>
      </c>
      <c r="K22" s="36">
        <v>9.92</v>
      </c>
      <c r="P22" s="3">
        <f>SUM(D22:O22)</f>
        <v>29.759999999999998</v>
      </c>
    </row>
    <row r="23" spans="1:17" ht="30.75" customHeight="1" x14ac:dyDescent="0.3">
      <c r="A23" s="5" t="s">
        <v>21</v>
      </c>
      <c r="B23" s="2">
        <v>300</v>
      </c>
      <c r="P23" s="3">
        <f>SUM(E24:O25)</f>
        <v>323.8</v>
      </c>
    </row>
    <row r="24" spans="1:17" s="19" customFormat="1" ht="30.75" customHeight="1" x14ac:dyDescent="0.3">
      <c r="A24" s="17" t="s">
        <v>46</v>
      </c>
      <c r="B24" s="18"/>
      <c r="E24" s="3">
        <v>99</v>
      </c>
      <c r="F24" s="20"/>
      <c r="G24" s="20">
        <v>45.9</v>
      </c>
      <c r="H24" s="20"/>
      <c r="I24" s="20">
        <v>21.6</v>
      </c>
      <c r="K24" s="49">
        <v>42.3</v>
      </c>
      <c r="P24" s="3"/>
    </row>
    <row r="25" spans="1:17" s="19" customFormat="1" ht="30.75" customHeight="1" x14ac:dyDescent="0.3">
      <c r="A25" s="17" t="s">
        <v>78</v>
      </c>
      <c r="B25" s="18"/>
      <c r="E25" s="3"/>
      <c r="F25" s="20"/>
      <c r="G25" s="20"/>
      <c r="H25" s="20"/>
      <c r="I25" s="20">
        <v>15</v>
      </c>
      <c r="J25" s="49">
        <v>100</v>
      </c>
      <c r="P25" s="3"/>
    </row>
    <row r="26" spans="1:17" ht="29.25" customHeight="1" x14ac:dyDescent="0.3">
      <c r="A26" s="21" t="s">
        <v>22</v>
      </c>
      <c r="B26" s="22">
        <v>700</v>
      </c>
      <c r="J26" s="36">
        <v>636.26</v>
      </c>
      <c r="P26" s="3">
        <f>SUM(D26:O26)</f>
        <v>636.26</v>
      </c>
    </row>
    <row r="27" spans="1:17" s="4" customFormat="1" ht="32.25" customHeight="1" x14ac:dyDescent="0.3">
      <c r="A27" s="21" t="s">
        <v>80</v>
      </c>
      <c r="B27" s="22">
        <v>300</v>
      </c>
      <c r="G27" s="4">
        <v>20.3</v>
      </c>
      <c r="I27" s="4">
        <v>14.15</v>
      </c>
      <c r="K27" s="36">
        <v>8.3699999999999992</v>
      </c>
      <c r="P27" s="4">
        <f>SUM(E27:O28)</f>
        <v>234.82</v>
      </c>
      <c r="Q27" s="4">
        <v>34.85</v>
      </c>
    </row>
    <row r="28" spans="1:17" s="4" customFormat="1" ht="29.25" customHeight="1" x14ac:dyDescent="0.3">
      <c r="A28" s="23" t="s">
        <v>55</v>
      </c>
      <c r="B28" s="22"/>
      <c r="E28" s="4">
        <v>192</v>
      </c>
    </row>
    <row r="29" spans="1:17" s="4" customFormat="1" ht="29.25" customHeight="1" x14ac:dyDescent="0.3">
      <c r="A29" s="21" t="s">
        <v>79</v>
      </c>
      <c r="B29" s="22">
        <v>237</v>
      </c>
      <c r="P29" s="4">
        <v>237</v>
      </c>
      <c r="Q29" s="4">
        <v>39.5</v>
      </c>
    </row>
    <row r="30" spans="1:17" s="19" customFormat="1" ht="29.25" customHeight="1" x14ac:dyDescent="0.3">
      <c r="A30" s="23" t="s">
        <v>56</v>
      </c>
      <c r="B30" s="24"/>
      <c r="E30" s="19">
        <v>117</v>
      </c>
      <c r="F30" s="20"/>
      <c r="G30" s="20"/>
      <c r="H30" s="20"/>
      <c r="I30" s="20"/>
      <c r="P30" s="3"/>
    </row>
    <row r="31" spans="1:17" s="19" customFormat="1" ht="29.25" customHeight="1" x14ac:dyDescent="0.3">
      <c r="A31" s="23" t="s">
        <v>77</v>
      </c>
      <c r="B31" s="24"/>
      <c r="F31" s="20"/>
      <c r="G31" s="20"/>
      <c r="H31" s="20"/>
      <c r="I31" s="20">
        <v>120</v>
      </c>
      <c r="P31" s="3"/>
    </row>
    <row r="32" spans="1:17" ht="30" customHeight="1" x14ac:dyDescent="0.3">
      <c r="A32" s="21" t="s">
        <v>44</v>
      </c>
      <c r="B32" s="22">
        <v>220</v>
      </c>
      <c r="P32" s="3">
        <f>SUM(E33:E34)</f>
        <v>123.6</v>
      </c>
    </row>
    <row r="33" spans="1:17" ht="29.25" customHeight="1" x14ac:dyDescent="0.3">
      <c r="A33" s="23" t="s">
        <v>43</v>
      </c>
      <c r="B33" s="22"/>
      <c r="E33" s="3">
        <v>103.6</v>
      </c>
    </row>
    <row r="34" spans="1:17" ht="30.75" customHeight="1" x14ac:dyDescent="0.3">
      <c r="A34" s="23" t="s">
        <v>45</v>
      </c>
      <c r="B34" s="22"/>
      <c r="E34" s="3">
        <v>20</v>
      </c>
      <c r="P34" s="3">
        <v>0</v>
      </c>
    </row>
    <row r="35" spans="1:17" ht="30.75" customHeight="1" x14ac:dyDescent="0.3">
      <c r="A35" s="21" t="s">
        <v>23</v>
      </c>
      <c r="B35" s="22">
        <v>400</v>
      </c>
      <c r="P35" s="3">
        <f>SUM(G36:G37)</f>
        <v>45</v>
      </c>
    </row>
    <row r="36" spans="1:17" ht="30.75" customHeight="1" x14ac:dyDescent="0.3">
      <c r="A36" s="21" t="s">
        <v>68</v>
      </c>
      <c r="B36" s="22"/>
      <c r="G36" s="4">
        <v>15</v>
      </c>
    </row>
    <row r="37" spans="1:17" ht="28.5" customHeight="1" x14ac:dyDescent="0.3">
      <c r="A37" s="21" t="s">
        <v>67</v>
      </c>
      <c r="B37" s="22"/>
      <c r="G37" s="4">
        <v>30</v>
      </c>
    </row>
    <row r="38" spans="1:17" ht="30" customHeight="1" x14ac:dyDescent="0.3">
      <c r="A38" s="21" t="s">
        <v>24</v>
      </c>
      <c r="B38" s="22">
        <v>400</v>
      </c>
      <c r="P38" s="3">
        <v>0</v>
      </c>
    </row>
    <row r="39" spans="1:17" ht="30" customHeight="1" x14ac:dyDescent="0.3">
      <c r="A39" s="21" t="s">
        <v>25</v>
      </c>
      <c r="B39" s="22">
        <v>150</v>
      </c>
      <c r="P39" s="3">
        <v>0</v>
      </c>
    </row>
    <row r="40" spans="1:17" ht="30.75" customHeight="1" x14ac:dyDescent="0.3">
      <c r="A40" s="21" t="s">
        <v>75</v>
      </c>
      <c r="B40" s="22">
        <v>50</v>
      </c>
      <c r="P40" s="3">
        <f>SUM(E41:H42)</f>
        <v>119.98</v>
      </c>
      <c r="Q40" s="3">
        <v>10</v>
      </c>
    </row>
    <row r="41" spans="1:17" ht="30" customHeight="1" x14ac:dyDescent="0.3">
      <c r="A41" s="23" t="s">
        <v>70</v>
      </c>
      <c r="B41" s="22"/>
      <c r="E41" s="3">
        <v>59.99</v>
      </c>
    </row>
    <row r="42" spans="1:17" ht="30.75" customHeight="1" x14ac:dyDescent="0.3">
      <c r="A42" s="23" t="s">
        <v>69</v>
      </c>
      <c r="B42" s="22"/>
      <c r="G42" s="4">
        <v>59.99</v>
      </c>
    </row>
    <row r="43" spans="1:17" ht="30" customHeight="1" x14ac:dyDescent="0.3">
      <c r="A43" s="21" t="s">
        <v>81</v>
      </c>
      <c r="B43" s="22">
        <v>413</v>
      </c>
      <c r="E43" s="3">
        <v>47.98</v>
      </c>
      <c r="F43" s="4">
        <v>51</v>
      </c>
      <c r="G43" s="4">
        <v>51</v>
      </c>
      <c r="H43" s="4">
        <v>51</v>
      </c>
      <c r="I43" s="4">
        <v>51</v>
      </c>
      <c r="J43" s="36">
        <v>41.44</v>
      </c>
      <c r="P43" s="3">
        <f>SUM(E43:O43)</f>
        <v>293.41999999999996</v>
      </c>
      <c r="Q43" s="3">
        <v>40.9</v>
      </c>
    </row>
    <row r="44" spans="1:17" ht="30" customHeight="1" x14ac:dyDescent="0.3">
      <c r="A44" s="5" t="s">
        <v>26</v>
      </c>
      <c r="B44" s="22">
        <v>50</v>
      </c>
      <c r="P44" s="3">
        <v>0</v>
      </c>
    </row>
    <row r="45" spans="1:17" s="38" customFormat="1" ht="29.25" customHeight="1" x14ac:dyDescent="0.3">
      <c r="A45" s="39" t="s">
        <v>27</v>
      </c>
      <c r="B45" s="40">
        <f>SUM(B20:B44)</f>
        <v>9285</v>
      </c>
      <c r="D45" s="41">
        <f t="shared" ref="D45:I45" si="0">SUM(D20:D44)</f>
        <v>489.71</v>
      </c>
      <c r="E45" s="41">
        <f t="shared" si="0"/>
        <v>1129.28</v>
      </c>
      <c r="F45" s="41">
        <f t="shared" si="0"/>
        <v>540.71</v>
      </c>
      <c r="G45" s="41">
        <f t="shared" si="0"/>
        <v>711.9</v>
      </c>
      <c r="H45" s="41">
        <f t="shared" si="0"/>
        <v>540.71</v>
      </c>
      <c r="I45" s="41">
        <f t="shared" si="0"/>
        <v>750.28</v>
      </c>
      <c r="J45" s="41">
        <f>SUM(J20:J44)</f>
        <v>1268.8900000000001</v>
      </c>
      <c r="P45" s="42">
        <f>SUM(P20:P44)</f>
        <v>5983.26</v>
      </c>
      <c r="Q45" s="38">
        <f>SUM(Q20:Q44)</f>
        <v>125.25</v>
      </c>
    </row>
    <row r="46" spans="1:17" ht="15.75" customHeight="1" x14ac:dyDescent="0.3">
      <c r="A46" s="25"/>
      <c r="B46" s="11"/>
      <c r="D46" s="14"/>
      <c r="E46" s="14"/>
      <c r="F46" s="15"/>
      <c r="G46" s="15"/>
      <c r="P46" s="13"/>
    </row>
    <row r="47" spans="1:17" ht="29.25" customHeight="1" x14ac:dyDescent="0.3">
      <c r="A47" s="10" t="s">
        <v>28</v>
      </c>
      <c r="B47" s="12"/>
    </row>
    <row r="48" spans="1:17" ht="29.25" customHeight="1" x14ac:dyDescent="0.3">
      <c r="A48" s="21" t="s">
        <v>29</v>
      </c>
      <c r="B48" s="2">
        <v>3000</v>
      </c>
      <c r="P48" s="3">
        <v>2352</v>
      </c>
      <c r="Q48" s="3">
        <v>3.92</v>
      </c>
    </row>
    <row r="49" spans="1:17" ht="28.5" customHeight="1" x14ac:dyDescent="0.3">
      <c r="A49" s="23" t="s">
        <v>47</v>
      </c>
      <c r="E49" s="3">
        <v>2352</v>
      </c>
    </row>
    <row r="50" spans="1:17" ht="30.75" customHeight="1" x14ac:dyDescent="0.3">
      <c r="A50" s="21" t="s">
        <v>30</v>
      </c>
      <c r="B50" s="22">
        <v>650</v>
      </c>
      <c r="P50" s="3">
        <v>350</v>
      </c>
    </row>
    <row r="51" spans="1:17" ht="30.75" customHeight="1" x14ac:dyDescent="0.3">
      <c r="A51" s="21" t="s">
        <v>82</v>
      </c>
      <c r="B51" s="22"/>
      <c r="G51" s="4">
        <v>130</v>
      </c>
      <c r="K51" s="36">
        <v>220</v>
      </c>
    </row>
    <row r="52" spans="1:17" ht="29.25" customHeight="1" x14ac:dyDescent="0.3">
      <c r="A52" s="21" t="s">
        <v>31</v>
      </c>
      <c r="B52" s="22">
        <v>1400</v>
      </c>
      <c r="J52" s="4"/>
      <c r="K52" s="36">
        <v>1020</v>
      </c>
      <c r="P52" s="3">
        <f>SUM(C52:O52)</f>
        <v>1020</v>
      </c>
      <c r="Q52" s="3">
        <v>170</v>
      </c>
    </row>
    <row r="53" spans="1:17" s="38" customFormat="1" ht="30.75" customHeight="1" x14ac:dyDescent="0.3">
      <c r="A53" s="39" t="s">
        <v>27</v>
      </c>
      <c r="B53" s="40">
        <f>SUM(B48:B52)</f>
        <v>5050</v>
      </c>
      <c r="E53" s="41">
        <f>SUM(E48:E52)</f>
        <v>2352</v>
      </c>
      <c r="K53" s="41">
        <v>1020</v>
      </c>
      <c r="P53" s="41">
        <f>SUM(P48:P52)</f>
        <v>3722</v>
      </c>
      <c r="Q53" s="38">
        <f>SUM(Q48:Q52)</f>
        <v>173.92</v>
      </c>
    </row>
    <row r="54" spans="1:17" ht="17.25" customHeight="1" x14ac:dyDescent="0.3">
      <c r="A54" s="25"/>
      <c r="B54" s="11"/>
      <c r="E54" s="14"/>
      <c r="P54" s="14"/>
    </row>
    <row r="55" spans="1:17" ht="29.25" customHeight="1" x14ac:dyDescent="0.3">
      <c r="A55" s="1" t="s">
        <v>32</v>
      </c>
      <c r="B55" s="2">
        <v>1000</v>
      </c>
    </row>
    <row r="56" spans="1:17" ht="28.5" customHeight="1" x14ac:dyDescent="0.3">
      <c r="A56" s="17" t="s">
        <v>49</v>
      </c>
      <c r="E56" s="3">
        <v>360</v>
      </c>
      <c r="P56" s="3">
        <v>360</v>
      </c>
    </row>
    <row r="57" spans="1:17" s="19" customFormat="1" ht="30" customHeight="1" x14ac:dyDescent="0.3">
      <c r="A57" s="17" t="s">
        <v>50</v>
      </c>
      <c r="B57" s="18"/>
      <c r="E57" s="3">
        <v>250</v>
      </c>
      <c r="F57" s="20"/>
      <c r="G57" s="20"/>
      <c r="H57" s="20"/>
      <c r="I57" s="20"/>
      <c r="P57" s="3">
        <v>250</v>
      </c>
    </row>
    <row r="58" spans="1:17" s="19" customFormat="1" ht="27" customHeight="1" x14ac:dyDescent="0.3">
      <c r="A58" s="17" t="s">
        <v>51</v>
      </c>
      <c r="B58" s="18"/>
      <c r="E58" s="3">
        <v>165</v>
      </c>
      <c r="F58" s="20"/>
      <c r="G58" s="20"/>
      <c r="H58" s="20"/>
      <c r="I58" s="20"/>
      <c r="P58" s="3">
        <v>165</v>
      </c>
    </row>
    <row r="59" spans="1:17" s="19" customFormat="1" ht="33.75" customHeight="1" x14ac:dyDescent="0.3">
      <c r="A59" s="17" t="s">
        <v>52</v>
      </c>
      <c r="B59" s="18"/>
      <c r="E59" s="3">
        <v>150</v>
      </c>
      <c r="F59" s="20"/>
      <c r="G59" s="20"/>
      <c r="H59" s="20"/>
      <c r="I59" s="20"/>
      <c r="P59" s="3">
        <v>150</v>
      </c>
    </row>
    <row r="60" spans="1:17" s="38" customFormat="1" ht="32.25" customHeight="1" x14ac:dyDescent="0.3">
      <c r="A60" s="39" t="s">
        <v>27</v>
      </c>
      <c r="B60" s="40">
        <v>1000</v>
      </c>
      <c r="E60" s="41">
        <f>SUM(E56:E59)</f>
        <v>925</v>
      </c>
      <c r="P60" s="41">
        <f>SUM(P56:P59)</f>
        <v>925</v>
      </c>
      <c r="Q60" s="38">
        <f>SUM(Q56:Q59)</f>
        <v>0</v>
      </c>
    </row>
    <row r="61" spans="1:17" ht="16.5" customHeight="1" x14ac:dyDescent="0.3">
      <c r="A61" s="25"/>
      <c r="B61" s="11"/>
      <c r="E61" s="14"/>
      <c r="P61" s="14"/>
    </row>
    <row r="62" spans="1:17" ht="29.25" customHeight="1" x14ac:dyDescent="0.3">
      <c r="A62" s="10" t="s">
        <v>33</v>
      </c>
    </row>
    <row r="63" spans="1:17" ht="29.25" customHeight="1" x14ac:dyDescent="0.3">
      <c r="A63" s="21" t="s">
        <v>34</v>
      </c>
      <c r="B63" s="22">
        <v>6300</v>
      </c>
      <c r="P63" s="3">
        <f>SUM(E64:G65)</f>
        <v>7896</v>
      </c>
    </row>
    <row r="64" spans="1:17" ht="30.75" customHeight="1" x14ac:dyDescent="0.3">
      <c r="A64" s="23" t="s">
        <v>48</v>
      </c>
      <c r="B64" s="22"/>
      <c r="E64" s="3">
        <v>7686</v>
      </c>
      <c r="Q64" s="3">
        <v>1281</v>
      </c>
    </row>
    <row r="65" spans="1:18" ht="30" customHeight="1" x14ac:dyDescent="0.3">
      <c r="A65" s="23" t="s">
        <v>72</v>
      </c>
      <c r="B65" s="22"/>
      <c r="G65" s="4">
        <v>210</v>
      </c>
      <c r="R65" s="3">
        <v>210</v>
      </c>
    </row>
    <row r="66" spans="1:18" ht="28.5" customHeight="1" x14ac:dyDescent="0.3">
      <c r="A66" s="21" t="s">
        <v>35</v>
      </c>
      <c r="B66" s="22">
        <v>1000</v>
      </c>
      <c r="P66" s="3">
        <v>0</v>
      </c>
    </row>
    <row r="67" spans="1:18" ht="28.5" customHeight="1" x14ac:dyDescent="0.3">
      <c r="A67" s="5" t="s">
        <v>36</v>
      </c>
      <c r="B67" s="22">
        <v>100</v>
      </c>
      <c r="P67" s="3">
        <v>35</v>
      </c>
    </row>
    <row r="68" spans="1:18" ht="30" customHeight="1" x14ac:dyDescent="0.3">
      <c r="A68" s="5" t="s">
        <v>71</v>
      </c>
      <c r="B68" s="22"/>
      <c r="G68" s="4">
        <v>35</v>
      </c>
    </row>
    <row r="69" spans="1:18" s="38" customFormat="1" ht="30" customHeight="1" x14ac:dyDescent="0.3">
      <c r="A69" s="39" t="s">
        <v>27</v>
      </c>
      <c r="B69" s="40">
        <f>SUM(B63:B67)</f>
        <v>7400</v>
      </c>
      <c r="E69" s="41">
        <f>SUM(E63:E67)</f>
        <v>7686</v>
      </c>
      <c r="G69" s="41">
        <v>210</v>
      </c>
      <c r="P69" s="41">
        <f>SUM(P63:P68)</f>
        <v>7931</v>
      </c>
    </row>
    <row r="70" spans="1:18" ht="15.75" customHeight="1" x14ac:dyDescent="0.3">
      <c r="A70" s="26"/>
      <c r="B70" s="11"/>
      <c r="E70" s="14"/>
      <c r="G70" s="15"/>
      <c r="P70" s="14"/>
    </row>
    <row r="71" spans="1:18" ht="32.25" customHeight="1" x14ac:dyDescent="0.3">
      <c r="A71" s="10" t="s">
        <v>37</v>
      </c>
      <c r="B71" s="12"/>
    </row>
    <row r="72" spans="1:18" ht="25.5" customHeight="1" x14ac:dyDescent="0.3">
      <c r="A72" s="21" t="s">
        <v>38</v>
      </c>
      <c r="B72" s="12">
        <v>4000</v>
      </c>
      <c r="P72" s="3">
        <v>1065</v>
      </c>
    </row>
    <row r="73" spans="1:18" ht="30.75" customHeight="1" x14ac:dyDescent="0.3">
      <c r="A73" s="23" t="s">
        <v>54</v>
      </c>
      <c r="B73" s="12"/>
      <c r="E73" s="3">
        <v>65</v>
      </c>
    </row>
    <row r="74" spans="1:18" ht="30.75" customHeight="1" x14ac:dyDescent="0.3">
      <c r="A74" s="23" t="s">
        <v>83</v>
      </c>
      <c r="B74" s="12"/>
      <c r="J74" s="36">
        <v>1000</v>
      </c>
    </row>
    <row r="75" spans="1:18" ht="30" customHeight="1" x14ac:dyDescent="0.3">
      <c r="A75" s="21" t="s">
        <v>41</v>
      </c>
      <c r="B75" s="12">
        <v>200</v>
      </c>
      <c r="P75" s="3">
        <v>0</v>
      </c>
    </row>
    <row r="76" spans="1:18" ht="29.25" customHeight="1" x14ac:dyDescent="0.3">
      <c r="A76" s="27" t="s">
        <v>39</v>
      </c>
      <c r="B76" s="28">
        <v>3000</v>
      </c>
      <c r="P76" s="3">
        <v>1248</v>
      </c>
    </row>
    <row r="77" spans="1:18" ht="29.25" customHeight="1" x14ac:dyDescent="0.3">
      <c r="A77" s="29" t="s">
        <v>53</v>
      </c>
      <c r="B77" s="28"/>
      <c r="E77" s="3">
        <v>1248</v>
      </c>
    </row>
    <row r="78" spans="1:18" ht="30" customHeight="1" x14ac:dyDescent="0.3">
      <c r="A78" s="25" t="s">
        <v>27</v>
      </c>
      <c r="B78" s="11">
        <f>SUM(B72:B76)</f>
        <v>7200</v>
      </c>
      <c r="E78" s="1">
        <f>SUM(E72:E77)</f>
        <v>1313</v>
      </c>
      <c r="G78" s="15">
        <f>SUM(G72:G77)</f>
        <v>0</v>
      </c>
      <c r="P78" s="14">
        <f>SUM(P72:P77)</f>
        <v>2313</v>
      </c>
      <c r="Q78" s="3">
        <f>SUM(Q72:Q77)</f>
        <v>0</v>
      </c>
    </row>
    <row r="79" spans="1:18" x14ac:dyDescent="0.3">
      <c r="A79" s="25"/>
      <c r="B79" s="12"/>
    </row>
    <row r="80" spans="1:18" s="45" customFormat="1" ht="30.75" customHeight="1" x14ac:dyDescent="0.3">
      <c r="A80" s="43" t="s">
        <v>40</v>
      </c>
      <c r="B80" s="44">
        <f>SUM(B45+B53+B60+B69+B78)</f>
        <v>29935</v>
      </c>
      <c r="D80" s="45">
        <f>SUM(D45+D53+D60+D69+D78)</f>
        <v>489.71</v>
      </c>
      <c r="E80" s="45">
        <f>SUM(E45+E53+E60+E69+E78)</f>
        <v>13405.279999999999</v>
      </c>
      <c r="F80" s="45">
        <f>SUM(F45)</f>
        <v>540.71</v>
      </c>
      <c r="G80" s="45">
        <f>SUM(G78+G69+G45)</f>
        <v>921.9</v>
      </c>
      <c r="H80" s="45">
        <f>SUM(G69+H45)</f>
        <v>750.71</v>
      </c>
      <c r="I80" s="45">
        <f>SUM(I45)</f>
        <v>750.28</v>
      </c>
      <c r="P80" s="46">
        <f>SUM(D80:O80)</f>
        <v>16858.589999999997</v>
      </c>
      <c r="Q80" s="47">
        <f>SUM(Q20:Q78)</f>
        <v>1879.34</v>
      </c>
      <c r="R80" s="48">
        <f>SUM(R10-R65)</f>
        <v>1968.56</v>
      </c>
    </row>
    <row r="81" spans="1:2" x14ac:dyDescent="0.3">
      <c r="A81" s="5"/>
      <c r="B81" s="30"/>
    </row>
    <row r="82" spans="1:2" x14ac:dyDescent="0.3">
      <c r="A82" s="37" t="s">
        <v>73</v>
      </c>
      <c r="B82" s="18"/>
    </row>
    <row r="83" spans="1:2" x14ac:dyDescent="0.3">
      <c r="A83" s="31"/>
      <c r="B83" s="5"/>
    </row>
    <row r="84" spans="1:2" x14ac:dyDescent="0.3">
      <c r="A84" s="5"/>
      <c r="B84" s="5"/>
    </row>
  </sheetData>
  <pageMargins left="0.7" right="0.7" top="0.75" bottom="0.75" header="0.3" footer="0.3"/>
  <pageSetup paperSize="9" scale="41" fitToWidth="2" fitToHeight="2" orientation="landscape" horizontalDpi="4294967293" verticalDpi="4294967293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2016-09-14T13:05:34Z</cp:lastPrinted>
  <dcterms:created xsi:type="dcterms:W3CDTF">2016-05-10T11:38:31Z</dcterms:created>
  <dcterms:modified xsi:type="dcterms:W3CDTF">2016-11-01T11:39:32Z</dcterms:modified>
</cp:coreProperties>
</file>